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Jeffries\Finance\"/>
    </mc:Choice>
  </mc:AlternateContent>
  <xr:revisionPtr revIDLastSave="0" documentId="8_{3A646096-F2E8-43A6-9D36-59E058023846}" xr6:coauthVersionLast="47" xr6:coauthVersionMax="47" xr10:uidLastSave="{00000000-0000-0000-0000-000000000000}"/>
  <bookViews>
    <workbookView xWindow="4470" yWindow="1995" windowWidth="21600" windowHeight="11295" xr2:uid="{230E1CF2-4C0E-433E-BA6B-29869C8286B8}"/>
  </bookViews>
  <sheets>
    <sheet name="2026 MN6" sheetId="2" r:id="rId1"/>
  </sheets>
  <definedNames>
    <definedName name="_xlnm.Print_Area" localSheetId="0">'2026 MN6'!$B$1:$F$97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E17" i="2"/>
  <c r="E12" i="2"/>
  <c r="E15" i="2"/>
  <c r="E11" i="2"/>
  <c r="E10" i="2"/>
  <c r="E9" i="2"/>
  <c r="E8" i="2"/>
  <c r="E7" i="2"/>
  <c r="E6" i="2"/>
  <c r="E14" i="2"/>
  <c r="E13" i="2"/>
  <c r="E5" i="2"/>
  <c r="E4" i="2"/>
  <c r="E18" i="2" l="1"/>
  <c r="F94" i="2"/>
  <c r="F88" i="2"/>
  <c r="F81" i="2"/>
  <c r="F76" i="2"/>
  <c r="F69" i="2"/>
  <c r="F64" i="2"/>
  <c r="F57" i="2"/>
  <c r="F48" i="2"/>
  <c r="F90" i="2" l="1"/>
  <c r="F97" i="2" s="1"/>
</calcChain>
</file>

<file path=xl/sharedStrings.xml><?xml version="1.0" encoding="utf-8"?>
<sst xmlns="http://schemas.openxmlformats.org/spreadsheetml/2006/main" count="251" uniqueCount="155">
  <si>
    <t>MISCELLANEOUS</t>
  </si>
  <si>
    <t>Agency Name</t>
  </si>
  <si>
    <t>UNRESTRICTED</t>
  </si>
  <si>
    <t>002</t>
  </si>
  <si>
    <t xml:space="preserve">Mayoralty </t>
  </si>
  <si>
    <t>00001</t>
  </si>
  <si>
    <t>Real Property Tax 1st Quarter</t>
  </si>
  <si>
    <t>00002</t>
  </si>
  <si>
    <t>Real Property Tax 2nd Quarter</t>
  </si>
  <si>
    <t>00003</t>
  </si>
  <si>
    <t>Real Property Tax 3rd Quarter</t>
  </si>
  <si>
    <t>00004</t>
  </si>
  <si>
    <t>Real Property Tax 4th Quarter</t>
  </si>
  <si>
    <t>00021</t>
  </si>
  <si>
    <t>Real Estate Tax Refunds</t>
  </si>
  <si>
    <t>00033</t>
  </si>
  <si>
    <t>Interest On Tax Receivable</t>
  </si>
  <si>
    <t>00034</t>
  </si>
  <si>
    <t>Real Property Tax Lien Sales</t>
  </si>
  <si>
    <t>00036</t>
  </si>
  <si>
    <t>Defective Lien Refunds</t>
  </si>
  <si>
    <t>00050</t>
  </si>
  <si>
    <t>General Sales Tax</t>
  </si>
  <si>
    <t>00070</t>
  </si>
  <si>
    <t>Cigarette Tax</t>
  </si>
  <si>
    <t>00075</t>
  </si>
  <si>
    <t>Cannabis Tax</t>
  </si>
  <si>
    <t>00077</t>
  </si>
  <si>
    <t>Mortgage Tax</t>
  </si>
  <si>
    <t>00090</t>
  </si>
  <si>
    <t>Personal Income Tax</t>
  </si>
  <si>
    <t>00091</t>
  </si>
  <si>
    <t>Refunds Of Personal Income Tax</t>
  </si>
  <si>
    <t>00093</t>
  </si>
  <si>
    <t>General Corporation Tax</t>
  </si>
  <si>
    <t>00099</t>
  </si>
  <si>
    <t>Unincorporated Business Inc Tx</t>
  </si>
  <si>
    <t>00102</t>
  </si>
  <si>
    <t>Pers Inc Tax Cty Emp Non-res</t>
  </si>
  <si>
    <t>00103</t>
  </si>
  <si>
    <t>Utility Tax</t>
  </si>
  <si>
    <t>00104</t>
  </si>
  <si>
    <t>Pass Through Entity Tax</t>
  </si>
  <si>
    <t>00105</t>
  </si>
  <si>
    <t>Refunds Of Pass Through Entity Tax</t>
  </si>
  <si>
    <t>00110</t>
  </si>
  <si>
    <t>Payment In Lieu Of Taxes</t>
  </si>
  <si>
    <t>00112</t>
  </si>
  <si>
    <t>Tax On Occupancy Of Hotel Room</t>
  </si>
  <si>
    <t>00113</t>
  </si>
  <si>
    <t>Tx On Commercial Rents - Occup</t>
  </si>
  <si>
    <t>00122</t>
  </si>
  <si>
    <t>Conveyance Of Real Property Tx</t>
  </si>
  <si>
    <t>00126</t>
  </si>
  <si>
    <t>Surcharge On Liquor Licenses</t>
  </si>
  <si>
    <t>00130</t>
  </si>
  <si>
    <t>Pen &amp; Int-gen Prop Tax</t>
  </si>
  <si>
    <t>00135</t>
  </si>
  <si>
    <t>Tax Audit Revenue</t>
  </si>
  <si>
    <t>00521</t>
  </si>
  <si>
    <t>Reimbursement From Water Board</t>
  </si>
  <si>
    <t>00522</t>
  </si>
  <si>
    <t>Payment From Water Board</t>
  </si>
  <si>
    <t>00859</t>
  </si>
  <si>
    <t>Sundries</t>
  </si>
  <si>
    <t>025</t>
  </si>
  <si>
    <t xml:space="preserve">Law Department </t>
  </si>
  <si>
    <t>00846</t>
  </si>
  <si>
    <t>Awards From Litigation</t>
  </si>
  <si>
    <t>040</t>
  </si>
  <si>
    <t xml:space="preserve">Department Of Education </t>
  </si>
  <si>
    <t>00760</t>
  </si>
  <si>
    <t>Rentals: Other</t>
  </si>
  <si>
    <t>131</t>
  </si>
  <si>
    <t xml:space="preserve">Office Of Payroll Administration </t>
  </si>
  <si>
    <t>156</t>
  </si>
  <si>
    <t xml:space="preserve">Nyc Taxi And Limousine Commission </t>
  </si>
  <si>
    <t>00200</t>
  </si>
  <si>
    <t>Licenses - General</t>
  </si>
  <si>
    <t>806</t>
  </si>
  <si>
    <t xml:space="preserve">Housing Preservation And Development </t>
  </si>
  <si>
    <t>00470</t>
  </si>
  <si>
    <t>Other Services And Fees</t>
  </si>
  <si>
    <t>810</t>
  </si>
  <si>
    <t xml:space="preserve">Department Of Buildings </t>
  </si>
  <si>
    <t>00250</t>
  </si>
  <si>
    <t>Permits - General</t>
  </si>
  <si>
    <t>00251</t>
  </si>
  <si>
    <t>Construction Permits</t>
  </si>
  <si>
    <t>829</t>
  </si>
  <si>
    <t xml:space="preserve">Business Integrity Commission </t>
  </si>
  <si>
    <t>00600</t>
  </si>
  <si>
    <t>Fines-general</t>
  </si>
  <si>
    <t>836</t>
  </si>
  <si>
    <t xml:space="preserve">Department Of Finance </t>
  </si>
  <si>
    <t>00602</t>
  </si>
  <si>
    <t>Fines - Pvb</t>
  </si>
  <si>
    <t>00603</t>
  </si>
  <si>
    <t>Fines - Ecb</t>
  </si>
  <si>
    <t>841</t>
  </si>
  <si>
    <t xml:space="preserve">Department Of Transportation </t>
  </si>
  <si>
    <t>00320</t>
  </si>
  <si>
    <t>Franchises - Other</t>
  </si>
  <si>
    <t>856</t>
  </si>
  <si>
    <t xml:space="preserve">Department Of Citywide Administrative Services </t>
  </si>
  <si>
    <t>00476</t>
  </si>
  <si>
    <t>Administrative Serv To Public</t>
  </si>
  <si>
    <t>858</t>
  </si>
  <si>
    <t xml:space="preserve">Department Of Information Technology And Telecom </t>
  </si>
  <si>
    <t>Other State Actions</t>
  </si>
  <si>
    <t>Agency</t>
  </si>
  <si>
    <t>Source</t>
  </si>
  <si>
    <t>Description</t>
  </si>
  <si>
    <t>Fiscal 2026</t>
  </si>
  <si>
    <t>Div</t>
  </si>
  <si>
    <t>1 Total</t>
  </si>
  <si>
    <t>2 Total</t>
  </si>
  <si>
    <t>4 Total</t>
  </si>
  <si>
    <t>5 Total</t>
  </si>
  <si>
    <t>6 Total</t>
  </si>
  <si>
    <t>7 Total</t>
  </si>
  <si>
    <t>8 Total</t>
  </si>
  <si>
    <t>10 Total</t>
  </si>
  <si>
    <t>Grand Total</t>
  </si>
  <si>
    <t>TAX AND AUDIT REVENUE CHANGES</t>
  </si>
  <si>
    <t>TAX AND AUDIT REVENUE TOTAL</t>
  </si>
  <si>
    <t>Licenses, Franchises, Etc.</t>
  </si>
  <si>
    <t>Licenses, Franchises, Etc. Subtotal</t>
  </si>
  <si>
    <t>Charges for Service</t>
  </si>
  <si>
    <t>Charges for Service Subtotal</t>
  </si>
  <si>
    <t>Water and Sewage Charges</t>
  </si>
  <si>
    <t>Fines and Forfeitures</t>
  </si>
  <si>
    <t>Fines and Forfeitures Subtotal</t>
  </si>
  <si>
    <t>Rental Income</t>
  </si>
  <si>
    <t>Rental Income Subtotal</t>
  </si>
  <si>
    <t>Other Miscellaneous</t>
  </si>
  <si>
    <t>Other Miscellaneous Subtotal</t>
  </si>
  <si>
    <t>MISCELLANEOUS TOTAL</t>
  </si>
  <si>
    <t>UNRESTRICTED TOTAL</t>
  </si>
  <si>
    <t>GRAND TOTAL</t>
  </si>
  <si>
    <t>SUMMARY</t>
  </si>
  <si>
    <t>Real Estate</t>
  </si>
  <si>
    <t>Sales</t>
  </si>
  <si>
    <t>Mortgage Recording</t>
  </si>
  <si>
    <t>Personal Income and PTET</t>
  </si>
  <si>
    <t>General Corporation</t>
  </si>
  <si>
    <t>Unincorporated Business</t>
  </si>
  <si>
    <t>Utility</t>
  </si>
  <si>
    <t>Hotel</t>
  </si>
  <si>
    <t>Real Property Transfer</t>
  </si>
  <si>
    <t>Cannabis</t>
  </si>
  <si>
    <t>Others</t>
  </si>
  <si>
    <t>Audit</t>
  </si>
  <si>
    <t>Cigarettes</t>
  </si>
  <si>
    <t>Commercial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</si>
</sst>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Aptos Narrow"/>
      <family val="2"/>
      <scheme val="minor"/>
    </font>
    <font>
      <sz val="11"/>
      <name val="Arial"/>
      <family val="2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3" fillId="0" borderId="0" xfId="2"/>
    <xf numFmtId="164" fontId="3" fillId="0" borderId="0" xfId="1" applyNumberFormat="1" applyFont="1"/>
    <xf numFmtId="0" fontId="4" fillId="0" borderId="0" xfId="2" applyFont="1"/>
    <xf numFmtId="49" fontId="3" fillId="0" borderId="0" xfId="2" applyNumberFormat="1"/>
    <xf numFmtId="0" fontId="2" fillId="0" borderId="0" xfId="0" applyFont="1"/>
    <xf numFmtId="49" fontId="5" fillId="0" borderId="0" xfId="2" applyNumberFormat="1" applyFont="1"/>
    <xf numFmtId="0" fontId="5" fillId="0" borderId="0" xfId="2" applyFont="1"/>
    <xf numFmtId="3" fontId="5" fillId="0" borderId="0" xfId="2" applyNumberFormat="1" applyFont="1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7" fillId="0" borderId="1" xfId="2" applyFont="1" applyBorder="1"/>
    <xf numFmtId="0" fontId="8" fillId="0" borderId="1" xfId="0" applyFont="1" applyBorder="1" applyAlignment="1">
      <alignment horizontal="left" vertical="center"/>
    </xf>
    <xf numFmtId="0" fontId="9" fillId="0" borderId="1" xfId="0" applyFont="1" applyBorder="1"/>
    <xf numFmtId="0" fontId="10" fillId="0" borderId="1" xfId="2" applyFont="1" applyBorder="1"/>
    <xf numFmtId="0" fontId="8" fillId="0" borderId="0" xfId="0" applyFont="1" applyAlignment="1">
      <alignment horizontal="left" vertical="center"/>
    </xf>
    <xf numFmtId="0" fontId="10" fillId="0" borderId="0" xfId="2" applyFont="1"/>
    <xf numFmtId="0" fontId="7" fillId="0" borderId="0" xfId="2" applyFont="1"/>
    <xf numFmtId="0" fontId="6" fillId="0" borderId="1" xfId="0" applyFont="1" applyBorder="1" applyAlignment="1">
      <alignment horizontal="left" vertical="center"/>
    </xf>
    <xf numFmtId="0" fontId="8" fillId="0" borderId="1" xfId="0" applyFont="1" applyBorder="1"/>
    <xf numFmtId="0" fontId="6" fillId="0" borderId="1" xfId="2" applyFont="1" applyBorder="1"/>
    <xf numFmtId="0" fontId="3" fillId="0" borderId="1" xfId="2" applyBorder="1"/>
    <xf numFmtId="0" fontId="11" fillId="0" borderId="0" xfId="0" applyFont="1" applyAlignment="1">
      <alignment vertical="center"/>
    </xf>
    <xf numFmtId="164" fontId="12" fillId="0" borderId="0" xfId="1" applyNumberFormat="1" applyFont="1"/>
    <xf numFmtId="0" fontId="2" fillId="0" borderId="0" xfId="0" applyFont="1" applyAlignment="1">
      <alignment vertical="center"/>
    </xf>
    <xf numFmtId="164" fontId="13" fillId="0" borderId="0" xfId="1" applyNumberFormat="1" applyFont="1"/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165" fontId="7" fillId="0" borderId="0" xfId="1" applyNumberFormat="1" applyFont="1"/>
    <xf numFmtId="164" fontId="7" fillId="0" borderId="0" xfId="1" applyNumberFormat="1" applyFont="1"/>
    <xf numFmtId="165" fontId="5" fillId="0" borderId="1" xfId="1" applyNumberFormat="1" applyFont="1" applyBorder="1"/>
    <xf numFmtId="5" fontId="3" fillId="0" borderId="0" xfId="1" applyNumberFormat="1" applyFont="1"/>
    <xf numFmtId="5" fontId="3" fillId="0" borderId="1" xfId="1" applyNumberFormat="1" applyFont="1" applyBorder="1"/>
    <xf numFmtId="49" fontId="3" fillId="0" borderId="1" xfId="2" applyNumberFormat="1" applyBorder="1"/>
  </cellXfs>
  <cellStyles count="3">
    <cellStyle name="Comma" xfId="1" builtinId="3"/>
    <cellStyle name="Normal" xfId="0" builtinId="0"/>
    <cellStyle name="Normal 2" xfId="2" xr:uid="{A623B3E3-549D-4F30-A6E2-D94D2A275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C406-0308-4CB7-B6C6-5D01FDFC4743}">
  <sheetPr>
    <pageSetUpPr fitToPage="1"/>
  </sheetPr>
  <dimension ref="A2:G97"/>
  <sheetViews>
    <sheetView tabSelected="1" topLeftCell="B64" zoomScale="90" zoomScaleNormal="90" workbookViewId="0">
      <selection activeCell="C82" sqref="C82"/>
    </sheetView>
  </sheetViews>
  <sheetFormatPr defaultRowHeight="15" outlineLevelRow="2" x14ac:dyDescent="0.25"/>
  <cols>
    <col min="1" max="1" width="0" style="1" hidden="1" customWidth="1"/>
    <col min="2" max="2" width="7.7109375" style="1" bestFit="1" customWidth="1"/>
    <col min="3" max="3" width="44.5703125" style="1" bestFit="1" customWidth="1"/>
    <col min="4" max="4" width="7.42578125" style="4" customWidth="1"/>
    <col min="5" max="5" width="33.5703125" style="1" customWidth="1"/>
    <col min="6" max="6" width="16.42578125" style="2" bestFit="1" customWidth="1"/>
    <col min="8" max="236" width="9.140625" style="1"/>
    <col min="237" max="237" width="86" style="1" bestFit="1" customWidth="1"/>
    <col min="238" max="238" width="9.140625" style="1"/>
    <col min="239" max="239" width="28" style="1" customWidth="1"/>
    <col min="240" max="240" width="9.140625" style="1"/>
    <col min="241" max="242" width="41.140625" style="1" customWidth="1"/>
    <col min="243" max="243" width="50.85546875" style="1" customWidth="1"/>
    <col min="244" max="244" width="40.140625" style="1" customWidth="1"/>
    <col min="245" max="245" width="15.42578125" style="1" customWidth="1"/>
    <col min="246" max="246" width="45.140625" style="1" customWidth="1"/>
    <col min="247" max="249" width="41.140625" style="1" customWidth="1"/>
    <col min="250" max="492" width="9.140625" style="1"/>
    <col min="493" max="493" width="86" style="1" bestFit="1" customWidth="1"/>
    <col min="494" max="494" width="9.140625" style="1"/>
    <col min="495" max="495" width="28" style="1" customWidth="1"/>
    <col min="496" max="496" width="9.140625" style="1"/>
    <col min="497" max="498" width="41.140625" style="1" customWidth="1"/>
    <col min="499" max="499" width="50.85546875" style="1" customWidth="1"/>
    <col min="500" max="500" width="40.140625" style="1" customWidth="1"/>
    <col min="501" max="501" width="15.42578125" style="1" customWidth="1"/>
    <col min="502" max="502" width="45.140625" style="1" customWidth="1"/>
    <col min="503" max="505" width="41.140625" style="1" customWidth="1"/>
    <col min="506" max="748" width="9.140625" style="1"/>
    <col min="749" max="749" width="86" style="1" bestFit="1" customWidth="1"/>
    <col min="750" max="750" width="9.140625" style="1"/>
    <col min="751" max="751" width="28" style="1" customWidth="1"/>
    <col min="752" max="752" width="9.140625" style="1"/>
    <col min="753" max="754" width="41.140625" style="1" customWidth="1"/>
    <col min="755" max="755" width="50.85546875" style="1" customWidth="1"/>
    <col min="756" max="756" width="40.140625" style="1" customWidth="1"/>
    <col min="757" max="757" width="15.42578125" style="1" customWidth="1"/>
    <col min="758" max="758" width="45.140625" style="1" customWidth="1"/>
    <col min="759" max="761" width="41.140625" style="1" customWidth="1"/>
    <col min="762" max="1004" width="9.140625" style="1"/>
    <col min="1005" max="1005" width="86" style="1" bestFit="1" customWidth="1"/>
    <col min="1006" max="1006" width="9.140625" style="1"/>
    <col min="1007" max="1007" width="28" style="1" customWidth="1"/>
    <col min="1008" max="1008" width="9.140625" style="1"/>
    <col min="1009" max="1010" width="41.140625" style="1" customWidth="1"/>
    <col min="1011" max="1011" width="50.85546875" style="1" customWidth="1"/>
    <col min="1012" max="1012" width="40.140625" style="1" customWidth="1"/>
    <col min="1013" max="1013" width="15.42578125" style="1" customWidth="1"/>
    <col min="1014" max="1014" width="45.140625" style="1" customWidth="1"/>
    <col min="1015" max="1017" width="41.140625" style="1" customWidth="1"/>
    <col min="1018" max="1260" width="9.140625" style="1"/>
    <col min="1261" max="1261" width="86" style="1" bestFit="1" customWidth="1"/>
    <col min="1262" max="1262" width="9.140625" style="1"/>
    <col min="1263" max="1263" width="28" style="1" customWidth="1"/>
    <col min="1264" max="1264" width="9.140625" style="1"/>
    <col min="1265" max="1266" width="41.140625" style="1" customWidth="1"/>
    <col min="1267" max="1267" width="50.85546875" style="1" customWidth="1"/>
    <col min="1268" max="1268" width="40.140625" style="1" customWidth="1"/>
    <col min="1269" max="1269" width="15.42578125" style="1" customWidth="1"/>
    <col min="1270" max="1270" width="45.140625" style="1" customWidth="1"/>
    <col min="1271" max="1273" width="41.140625" style="1" customWidth="1"/>
    <col min="1274" max="1516" width="9.140625" style="1"/>
    <col min="1517" max="1517" width="86" style="1" bestFit="1" customWidth="1"/>
    <col min="1518" max="1518" width="9.140625" style="1"/>
    <col min="1519" max="1519" width="28" style="1" customWidth="1"/>
    <col min="1520" max="1520" width="9.140625" style="1"/>
    <col min="1521" max="1522" width="41.140625" style="1" customWidth="1"/>
    <col min="1523" max="1523" width="50.85546875" style="1" customWidth="1"/>
    <col min="1524" max="1524" width="40.140625" style="1" customWidth="1"/>
    <col min="1525" max="1525" width="15.42578125" style="1" customWidth="1"/>
    <col min="1526" max="1526" width="45.140625" style="1" customWidth="1"/>
    <col min="1527" max="1529" width="41.140625" style="1" customWidth="1"/>
    <col min="1530" max="1772" width="9.140625" style="1"/>
    <col min="1773" max="1773" width="86" style="1" bestFit="1" customWidth="1"/>
    <col min="1774" max="1774" width="9.140625" style="1"/>
    <col min="1775" max="1775" width="28" style="1" customWidth="1"/>
    <col min="1776" max="1776" width="9.140625" style="1"/>
    <col min="1777" max="1778" width="41.140625" style="1" customWidth="1"/>
    <col min="1779" max="1779" width="50.85546875" style="1" customWidth="1"/>
    <col min="1780" max="1780" width="40.140625" style="1" customWidth="1"/>
    <col min="1781" max="1781" width="15.42578125" style="1" customWidth="1"/>
    <col min="1782" max="1782" width="45.140625" style="1" customWidth="1"/>
    <col min="1783" max="1785" width="41.140625" style="1" customWidth="1"/>
    <col min="1786" max="2028" width="9.140625" style="1"/>
    <col min="2029" max="2029" width="86" style="1" bestFit="1" customWidth="1"/>
    <col min="2030" max="2030" width="9.140625" style="1"/>
    <col min="2031" max="2031" width="28" style="1" customWidth="1"/>
    <col min="2032" max="2032" width="9.140625" style="1"/>
    <col min="2033" max="2034" width="41.140625" style="1" customWidth="1"/>
    <col min="2035" max="2035" width="50.85546875" style="1" customWidth="1"/>
    <col min="2036" max="2036" width="40.140625" style="1" customWidth="1"/>
    <col min="2037" max="2037" width="15.42578125" style="1" customWidth="1"/>
    <col min="2038" max="2038" width="45.140625" style="1" customWidth="1"/>
    <col min="2039" max="2041" width="41.140625" style="1" customWidth="1"/>
    <col min="2042" max="2284" width="9.140625" style="1"/>
    <col min="2285" max="2285" width="86" style="1" bestFit="1" customWidth="1"/>
    <col min="2286" max="2286" width="9.140625" style="1"/>
    <col min="2287" max="2287" width="28" style="1" customWidth="1"/>
    <col min="2288" max="2288" width="9.140625" style="1"/>
    <col min="2289" max="2290" width="41.140625" style="1" customWidth="1"/>
    <col min="2291" max="2291" width="50.85546875" style="1" customWidth="1"/>
    <col min="2292" max="2292" width="40.140625" style="1" customWidth="1"/>
    <col min="2293" max="2293" width="15.42578125" style="1" customWidth="1"/>
    <col min="2294" max="2294" width="45.140625" style="1" customWidth="1"/>
    <col min="2295" max="2297" width="41.140625" style="1" customWidth="1"/>
    <col min="2298" max="2540" width="9.140625" style="1"/>
    <col min="2541" max="2541" width="86" style="1" bestFit="1" customWidth="1"/>
    <col min="2542" max="2542" width="9.140625" style="1"/>
    <col min="2543" max="2543" width="28" style="1" customWidth="1"/>
    <col min="2544" max="2544" width="9.140625" style="1"/>
    <col min="2545" max="2546" width="41.140625" style="1" customWidth="1"/>
    <col min="2547" max="2547" width="50.85546875" style="1" customWidth="1"/>
    <col min="2548" max="2548" width="40.140625" style="1" customWidth="1"/>
    <col min="2549" max="2549" width="15.42578125" style="1" customWidth="1"/>
    <col min="2550" max="2550" width="45.140625" style="1" customWidth="1"/>
    <col min="2551" max="2553" width="41.140625" style="1" customWidth="1"/>
    <col min="2554" max="2796" width="9.140625" style="1"/>
    <col min="2797" max="2797" width="86" style="1" bestFit="1" customWidth="1"/>
    <col min="2798" max="2798" width="9.140625" style="1"/>
    <col min="2799" max="2799" width="28" style="1" customWidth="1"/>
    <col min="2800" max="2800" width="9.140625" style="1"/>
    <col min="2801" max="2802" width="41.140625" style="1" customWidth="1"/>
    <col min="2803" max="2803" width="50.85546875" style="1" customWidth="1"/>
    <col min="2804" max="2804" width="40.140625" style="1" customWidth="1"/>
    <col min="2805" max="2805" width="15.42578125" style="1" customWidth="1"/>
    <col min="2806" max="2806" width="45.140625" style="1" customWidth="1"/>
    <col min="2807" max="2809" width="41.140625" style="1" customWidth="1"/>
    <col min="2810" max="3052" width="9.140625" style="1"/>
    <col min="3053" max="3053" width="86" style="1" bestFit="1" customWidth="1"/>
    <col min="3054" max="3054" width="9.140625" style="1"/>
    <col min="3055" max="3055" width="28" style="1" customWidth="1"/>
    <col min="3056" max="3056" width="9.140625" style="1"/>
    <col min="3057" max="3058" width="41.140625" style="1" customWidth="1"/>
    <col min="3059" max="3059" width="50.85546875" style="1" customWidth="1"/>
    <col min="3060" max="3060" width="40.140625" style="1" customWidth="1"/>
    <col min="3061" max="3061" width="15.42578125" style="1" customWidth="1"/>
    <col min="3062" max="3062" width="45.140625" style="1" customWidth="1"/>
    <col min="3063" max="3065" width="41.140625" style="1" customWidth="1"/>
    <col min="3066" max="3308" width="9.140625" style="1"/>
    <col min="3309" max="3309" width="86" style="1" bestFit="1" customWidth="1"/>
    <col min="3310" max="3310" width="9.140625" style="1"/>
    <col min="3311" max="3311" width="28" style="1" customWidth="1"/>
    <col min="3312" max="3312" width="9.140625" style="1"/>
    <col min="3313" max="3314" width="41.140625" style="1" customWidth="1"/>
    <col min="3315" max="3315" width="50.85546875" style="1" customWidth="1"/>
    <col min="3316" max="3316" width="40.140625" style="1" customWidth="1"/>
    <col min="3317" max="3317" width="15.42578125" style="1" customWidth="1"/>
    <col min="3318" max="3318" width="45.140625" style="1" customWidth="1"/>
    <col min="3319" max="3321" width="41.140625" style="1" customWidth="1"/>
    <col min="3322" max="3564" width="9.140625" style="1"/>
    <col min="3565" max="3565" width="86" style="1" bestFit="1" customWidth="1"/>
    <col min="3566" max="3566" width="9.140625" style="1"/>
    <col min="3567" max="3567" width="28" style="1" customWidth="1"/>
    <col min="3568" max="3568" width="9.140625" style="1"/>
    <col min="3569" max="3570" width="41.140625" style="1" customWidth="1"/>
    <col min="3571" max="3571" width="50.85546875" style="1" customWidth="1"/>
    <col min="3572" max="3572" width="40.140625" style="1" customWidth="1"/>
    <col min="3573" max="3573" width="15.42578125" style="1" customWidth="1"/>
    <col min="3574" max="3574" width="45.140625" style="1" customWidth="1"/>
    <col min="3575" max="3577" width="41.140625" style="1" customWidth="1"/>
    <col min="3578" max="3820" width="9.140625" style="1"/>
    <col min="3821" max="3821" width="86" style="1" bestFit="1" customWidth="1"/>
    <col min="3822" max="3822" width="9.140625" style="1"/>
    <col min="3823" max="3823" width="28" style="1" customWidth="1"/>
    <col min="3824" max="3824" width="9.140625" style="1"/>
    <col min="3825" max="3826" width="41.140625" style="1" customWidth="1"/>
    <col min="3827" max="3827" width="50.85546875" style="1" customWidth="1"/>
    <col min="3828" max="3828" width="40.140625" style="1" customWidth="1"/>
    <col min="3829" max="3829" width="15.42578125" style="1" customWidth="1"/>
    <col min="3830" max="3830" width="45.140625" style="1" customWidth="1"/>
    <col min="3831" max="3833" width="41.140625" style="1" customWidth="1"/>
    <col min="3834" max="4076" width="9.140625" style="1"/>
    <col min="4077" max="4077" width="86" style="1" bestFit="1" customWidth="1"/>
    <col min="4078" max="4078" width="9.140625" style="1"/>
    <col min="4079" max="4079" width="28" style="1" customWidth="1"/>
    <col min="4080" max="4080" width="9.140625" style="1"/>
    <col min="4081" max="4082" width="41.140625" style="1" customWidth="1"/>
    <col min="4083" max="4083" width="50.85546875" style="1" customWidth="1"/>
    <col min="4084" max="4084" width="40.140625" style="1" customWidth="1"/>
    <col min="4085" max="4085" width="15.42578125" style="1" customWidth="1"/>
    <col min="4086" max="4086" width="45.140625" style="1" customWidth="1"/>
    <col min="4087" max="4089" width="41.140625" style="1" customWidth="1"/>
    <col min="4090" max="4332" width="9.140625" style="1"/>
    <col min="4333" max="4333" width="86" style="1" bestFit="1" customWidth="1"/>
    <col min="4334" max="4334" width="9.140625" style="1"/>
    <col min="4335" max="4335" width="28" style="1" customWidth="1"/>
    <col min="4336" max="4336" width="9.140625" style="1"/>
    <col min="4337" max="4338" width="41.140625" style="1" customWidth="1"/>
    <col min="4339" max="4339" width="50.85546875" style="1" customWidth="1"/>
    <col min="4340" max="4340" width="40.140625" style="1" customWidth="1"/>
    <col min="4341" max="4341" width="15.42578125" style="1" customWidth="1"/>
    <col min="4342" max="4342" width="45.140625" style="1" customWidth="1"/>
    <col min="4343" max="4345" width="41.140625" style="1" customWidth="1"/>
    <col min="4346" max="4588" width="9.140625" style="1"/>
    <col min="4589" max="4589" width="86" style="1" bestFit="1" customWidth="1"/>
    <col min="4590" max="4590" width="9.140625" style="1"/>
    <col min="4591" max="4591" width="28" style="1" customWidth="1"/>
    <col min="4592" max="4592" width="9.140625" style="1"/>
    <col min="4593" max="4594" width="41.140625" style="1" customWidth="1"/>
    <col min="4595" max="4595" width="50.85546875" style="1" customWidth="1"/>
    <col min="4596" max="4596" width="40.140625" style="1" customWidth="1"/>
    <col min="4597" max="4597" width="15.42578125" style="1" customWidth="1"/>
    <col min="4598" max="4598" width="45.140625" style="1" customWidth="1"/>
    <col min="4599" max="4601" width="41.140625" style="1" customWidth="1"/>
    <col min="4602" max="4844" width="9.140625" style="1"/>
    <col min="4845" max="4845" width="86" style="1" bestFit="1" customWidth="1"/>
    <col min="4846" max="4846" width="9.140625" style="1"/>
    <col min="4847" max="4847" width="28" style="1" customWidth="1"/>
    <col min="4848" max="4848" width="9.140625" style="1"/>
    <col min="4849" max="4850" width="41.140625" style="1" customWidth="1"/>
    <col min="4851" max="4851" width="50.85546875" style="1" customWidth="1"/>
    <col min="4852" max="4852" width="40.140625" style="1" customWidth="1"/>
    <col min="4853" max="4853" width="15.42578125" style="1" customWidth="1"/>
    <col min="4854" max="4854" width="45.140625" style="1" customWidth="1"/>
    <col min="4855" max="4857" width="41.140625" style="1" customWidth="1"/>
    <col min="4858" max="5100" width="9.140625" style="1"/>
    <col min="5101" max="5101" width="86" style="1" bestFit="1" customWidth="1"/>
    <col min="5102" max="5102" width="9.140625" style="1"/>
    <col min="5103" max="5103" width="28" style="1" customWidth="1"/>
    <col min="5104" max="5104" width="9.140625" style="1"/>
    <col min="5105" max="5106" width="41.140625" style="1" customWidth="1"/>
    <col min="5107" max="5107" width="50.85546875" style="1" customWidth="1"/>
    <col min="5108" max="5108" width="40.140625" style="1" customWidth="1"/>
    <col min="5109" max="5109" width="15.42578125" style="1" customWidth="1"/>
    <col min="5110" max="5110" width="45.140625" style="1" customWidth="1"/>
    <col min="5111" max="5113" width="41.140625" style="1" customWidth="1"/>
    <col min="5114" max="5356" width="9.140625" style="1"/>
    <col min="5357" max="5357" width="86" style="1" bestFit="1" customWidth="1"/>
    <col min="5358" max="5358" width="9.140625" style="1"/>
    <col min="5359" max="5359" width="28" style="1" customWidth="1"/>
    <col min="5360" max="5360" width="9.140625" style="1"/>
    <col min="5361" max="5362" width="41.140625" style="1" customWidth="1"/>
    <col min="5363" max="5363" width="50.85546875" style="1" customWidth="1"/>
    <col min="5364" max="5364" width="40.140625" style="1" customWidth="1"/>
    <col min="5365" max="5365" width="15.42578125" style="1" customWidth="1"/>
    <col min="5366" max="5366" width="45.140625" style="1" customWidth="1"/>
    <col min="5367" max="5369" width="41.140625" style="1" customWidth="1"/>
    <col min="5370" max="5612" width="9.140625" style="1"/>
    <col min="5613" max="5613" width="86" style="1" bestFit="1" customWidth="1"/>
    <col min="5614" max="5614" width="9.140625" style="1"/>
    <col min="5615" max="5615" width="28" style="1" customWidth="1"/>
    <col min="5616" max="5616" width="9.140625" style="1"/>
    <col min="5617" max="5618" width="41.140625" style="1" customWidth="1"/>
    <col min="5619" max="5619" width="50.85546875" style="1" customWidth="1"/>
    <col min="5620" max="5620" width="40.140625" style="1" customWidth="1"/>
    <col min="5621" max="5621" width="15.42578125" style="1" customWidth="1"/>
    <col min="5622" max="5622" width="45.140625" style="1" customWidth="1"/>
    <col min="5623" max="5625" width="41.140625" style="1" customWidth="1"/>
    <col min="5626" max="5868" width="9.140625" style="1"/>
    <col min="5869" max="5869" width="86" style="1" bestFit="1" customWidth="1"/>
    <col min="5870" max="5870" width="9.140625" style="1"/>
    <col min="5871" max="5871" width="28" style="1" customWidth="1"/>
    <col min="5872" max="5872" width="9.140625" style="1"/>
    <col min="5873" max="5874" width="41.140625" style="1" customWidth="1"/>
    <col min="5875" max="5875" width="50.85546875" style="1" customWidth="1"/>
    <col min="5876" max="5876" width="40.140625" style="1" customWidth="1"/>
    <col min="5877" max="5877" width="15.42578125" style="1" customWidth="1"/>
    <col min="5878" max="5878" width="45.140625" style="1" customWidth="1"/>
    <col min="5879" max="5881" width="41.140625" style="1" customWidth="1"/>
    <col min="5882" max="6124" width="9.140625" style="1"/>
    <col min="6125" max="6125" width="86" style="1" bestFit="1" customWidth="1"/>
    <col min="6126" max="6126" width="9.140625" style="1"/>
    <col min="6127" max="6127" width="28" style="1" customWidth="1"/>
    <col min="6128" max="6128" width="9.140625" style="1"/>
    <col min="6129" max="6130" width="41.140625" style="1" customWidth="1"/>
    <col min="6131" max="6131" width="50.85546875" style="1" customWidth="1"/>
    <col min="6132" max="6132" width="40.140625" style="1" customWidth="1"/>
    <col min="6133" max="6133" width="15.42578125" style="1" customWidth="1"/>
    <col min="6134" max="6134" width="45.140625" style="1" customWidth="1"/>
    <col min="6135" max="6137" width="41.140625" style="1" customWidth="1"/>
    <col min="6138" max="6380" width="9.140625" style="1"/>
    <col min="6381" max="6381" width="86" style="1" bestFit="1" customWidth="1"/>
    <col min="6382" max="6382" width="9.140625" style="1"/>
    <col min="6383" max="6383" width="28" style="1" customWidth="1"/>
    <col min="6384" max="6384" width="9.140625" style="1"/>
    <col min="6385" max="6386" width="41.140625" style="1" customWidth="1"/>
    <col min="6387" max="6387" width="50.85546875" style="1" customWidth="1"/>
    <col min="6388" max="6388" width="40.140625" style="1" customWidth="1"/>
    <col min="6389" max="6389" width="15.42578125" style="1" customWidth="1"/>
    <col min="6390" max="6390" width="45.140625" style="1" customWidth="1"/>
    <col min="6391" max="6393" width="41.140625" style="1" customWidth="1"/>
    <col min="6394" max="6636" width="9.140625" style="1"/>
    <col min="6637" max="6637" width="86" style="1" bestFit="1" customWidth="1"/>
    <col min="6638" max="6638" width="9.140625" style="1"/>
    <col min="6639" max="6639" width="28" style="1" customWidth="1"/>
    <col min="6640" max="6640" width="9.140625" style="1"/>
    <col min="6641" max="6642" width="41.140625" style="1" customWidth="1"/>
    <col min="6643" max="6643" width="50.85546875" style="1" customWidth="1"/>
    <col min="6644" max="6644" width="40.140625" style="1" customWidth="1"/>
    <col min="6645" max="6645" width="15.42578125" style="1" customWidth="1"/>
    <col min="6646" max="6646" width="45.140625" style="1" customWidth="1"/>
    <col min="6647" max="6649" width="41.140625" style="1" customWidth="1"/>
    <col min="6650" max="6892" width="9.140625" style="1"/>
    <col min="6893" max="6893" width="86" style="1" bestFit="1" customWidth="1"/>
    <col min="6894" max="6894" width="9.140625" style="1"/>
    <col min="6895" max="6895" width="28" style="1" customWidth="1"/>
    <col min="6896" max="6896" width="9.140625" style="1"/>
    <col min="6897" max="6898" width="41.140625" style="1" customWidth="1"/>
    <col min="6899" max="6899" width="50.85546875" style="1" customWidth="1"/>
    <col min="6900" max="6900" width="40.140625" style="1" customWidth="1"/>
    <col min="6901" max="6901" width="15.42578125" style="1" customWidth="1"/>
    <col min="6902" max="6902" width="45.140625" style="1" customWidth="1"/>
    <col min="6903" max="6905" width="41.140625" style="1" customWidth="1"/>
    <col min="6906" max="7148" width="9.140625" style="1"/>
    <col min="7149" max="7149" width="86" style="1" bestFit="1" customWidth="1"/>
    <col min="7150" max="7150" width="9.140625" style="1"/>
    <col min="7151" max="7151" width="28" style="1" customWidth="1"/>
    <col min="7152" max="7152" width="9.140625" style="1"/>
    <col min="7153" max="7154" width="41.140625" style="1" customWidth="1"/>
    <col min="7155" max="7155" width="50.85546875" style="1" customWidth="1"/>
    <col min="7156" max="7156" width="40.140625" style="1" customWidth="1"/>
    <col min="7157" max="7157" width="15.42578125" style="1" customWidth="1"/>
    <col min="7158" max="7158" width="45.140625" style="1" customWidth="1"/>
    <col min="7159" max="7161" width="41.140625" style="1" customWidth="1"/>
    <col min="7162" max="7404" width="9.140625" style="1"/>
    <col min="7405" max="7405" width="86" style="1" bestFit="1" customWidth="1"/>
    <col min="7406" max="7406" width="9.140625" style="1"/>
    <col min="7407" max="7407" width="28" style="1" customWidth="1"/>
    <col min="7408" max="7408" width="9.140625" style="1"/>
    <col min="7409" max="7410" width="41.140625" style="1" customWidth="1"/>
    <col min="7411" max="7411" width="50.85546875" style="1" customWidth="1"/>
    <col min="7412" max="7412" width="40.140625" style="1" customWidth="1"/>
    <col min="7413" max="7413" width="15.42578125" style="1" customWidth="1"/>
    <col min="7414" max="7414" width="45.140625" style="1" customWidth="1"/>
    <col min="7415" max="7417" width="41.140625" style="1" customWidth="1"/>
    <col min="7418" max="7660" width="9.140625" style="1"/>
    <col min="7661" max="7661" width="86" style="1" bestFit="1" customWidth="1"/>
    <col min="7662" max="7662" width="9.140625" style="1"/>
    <col min="7663" max="7663" width="28" style="1" customWidth="1"/>
    <col min="7664" max="7664" width="9.140625" style="1"/>
    <col min="7665" max="7666" width="41.140625" style="1" customWidth="1"/>
    <col min="7667" max="7667" width="50.85546875" style="1" customWidth="1"/>
    <col min="7668" max="7668" width="40.140625" style="1" customWidth="1"/>
    <col min="7669" max="7669" width="15.42578125" style="1" customWidth="1"/>
    <col min="7670" max="7670" width="45.140625" style="1" customWidth="1"/>
    <col min="7671" max="7673" width="41.140625" style="1" customWidth="1"/>
    <col min="7674" max="7916" width="9.140625" style="1"/>
    <col min="7917" max="7917" width="86" style="1" bestFit="1" customWidth="1"/>
    <col min="7918" max="7918" width="9.140625" style="1"/>
    <col min="7919" max="7919" width="28" style="1" customWidth="1"/>
    <col min="7920" max="7920" width="9.140625" style="1"/>
    <col min="7921" max="7922" width="41.140625" style="1" customWidth="1"/>
    <col min="7923" max="7923" width="50.85546875" style="1" customWidth="1"/>
    <col min="7924" max="7924" width="40.140625" style="1" customWidth="1"/>
    <col min="7925" max="7925" width="15.42578125" style="1" customWidth="1"/>
    <col min="7926" max="7926" width="45.140625" style="1" customWidth="1"/>
    <col min="7927" max="7929" width="41.140625" style="1" customWidth="1"/>
    <col min="7930" max="8172" width="9.140625" style="1"/>
    <col min="8173" max="8173" width="86" style="1" bestFit="1" customWidth="1"/>
    <col min="8174" max="8174" width="9.140625" style="1"/>
    <col min="8175" max="8175" width="28" style="1" customWidth="1"/>
    <col min="8176" max="8176" width="9.140625" style="1"/>
    <col min="8177" max="8178" width="41.140625" style="1" customWidth="1"/>
    <col min="8179" max="8179" width="50.85546875" style="1" customWidth="1"/>
    <col min="8180" max="8180" width="40.140625" style="1" customWidth="1"/>
    <col min="8181" max="8181" width="15.42578125" style="1" customWidth="1"/>
    <col min="8182" max="8182" width="45.140625" style="1" customWidth="1"/>
    <col min="8183" max="8185" width="41.140625" style="1" customWidth="1"/>
    <col min="8186" max="8428" width="9.140625" style="1"/>
    <col min="8429" max="8429" width="86" style="1" bestFit="1" customWidth="1"/>
    <col min="8430" max="8430" width="9.140625" style="1"/>
    <col min="8431" max="8431" width="28" style="1" customWidth="1"/>
    <col min="8432" max="8432" width="9.140625" style="1"/>
    <col min="8433" max="8434" width="41.140625" style="1" customWidth="1"/>
    <col min="8435" max="8435" width="50.85546875" style="1" customWidth="1"/>
    <col min="8436" max="8436" width="40.140625" style="1" customWidth="1"/>
    <col min="8437" max="8437" width="15.42578125" style="1" customWidth="1"/>
    <col min="8438" max="8438" width="45.140625" style="1" customWidth="1"/>
    <col min="8439" max="8441" width="41.140625" style="1" customWidth="1"/>
    <col min="8442" max="8684" width="9.140625" style="1"/>
    <col min="8685" max="8685" width="86" style="1" bestFit="1" customWidth="1"/>
    <col min="8686" max="8686" width="9.140625" style="1"/>
    <col min="8687" max="8687" width="28" style="1" customWidth="1"/>
    <col min="8688" max="8688" width="9.140625" style="1"/>
    <col min="8689" max="8690" width="41.140625" style="1" customWidth="1"/>
    <col min="8691" max="8691" width="50.85546875" style="1" customWidth="1"/>
    <col min="8692" max="8692" width="40.140625" style="1" customWidth="1"/>
    <col min="8693" max="8693" width="15.42578125" style="1" customWidth="1"/>
    <col min="8694" max="8694" width="45.140625" style="1" customWidth="1"/>
    <col min="8695" max="8697" width="41.140625" style="1" customWidth="1"/>
    <col min="8698" max="8940" width="9.140625" style="1"/>
    <col min="8941" max="8941" width="86" style="1" bestFit="1" customWidth="1"/>
    <col min="8942" max="8942" width="9.140625" style="1"/>
    <col min="8943" max="8943" width="28" style="1" customWidth="1"/>
    <col min="8944" max="8944" width="9.140625" style="1"/>
    <col min="8945" max="8946" width="41.140625" style="1" customWidth="1"/>
    <col min="8947" max="8947" width="50.85546875" style="1" customWidth="1"/>
    <col min="8948" max="8948" width="40.140625" style="1" customWidth="1"/>
    <col min="8949" max="8949" width="15.42578125" style="1" customWidth="1"/>
    <col min="8950" max="8950" width="45.140625" style="1" customWidth="1"/>
    <col min="8951" max="8953" width="41.140625" style="1" customWidth="1"/>
    <col min="8954" max="9196" width="9.140625" style="1"/>
    <col min="9197" max="9197" width="86" style="1" bestFit="1" customWidth="1"/>
    <col min="9198" max="9198" width="9.140625" style="1"/>
    <col min="9199" max="9199" width="28" style="1" customWidth="1"/>
    <col min="9200" max="9200" width="9.140625" style="1"/>
    <col min="9201" max="9202" width="41.140625" style="1" customWidth="1"/>
    <col min="9203" max="9203" width="50.85546875" style="1" customWidth="1"/>
    <col min="9204" max="9204" width="40.140625" style="1" customWidth="1"/>
    <col min="9205" max="9205" width="15.42578125" style="1" customWidth="1"/>
    <col min="9206" max="9206" width="45.140625" style="1" customWidth="1"/>
    <col min="9207" max="9209" width="41.140625" style="1" customWidth="1"/>
    <col min="9210" max="9452" width="9.140625" style="1"/>
    <col min="9453" max="9453" width="86" style="1" bestFit="1" customWidth="1"/>
    <col min="9454" max="9454" width="9.140625" style="1"/>
    <col min="9455" max="9455" width="28" style="1" customWidth="1"/>
    <col min="9456" max="9456" width="9.140625" style="1"/>
    <col min="9457" max="9458" width="41.140625" style="1" customWidth="1"/>
    <col min="9459" max="9459" width="50.85546875" style="1" customWidth="1"/>
    <col min="9460" max="9460" width="40.140625" style="1" customWidth="1"/>
    <col min="9461" max="9461" width="15.42578125" style="1" customWidth="1"/>
    <col min="9462" max="9462" width="45.140625" style="1" customWidth="1"/>
    <col min="9463" max="9465" width="41.140625" style="1" customWidth="1"/>
    <col min="9466" max="9708" width="9.140625" style="1"/>
    <col min="9709" max="9709" width="86" style="1" bestFit="1" customWidth="1"/>
    <col min="9710" max="9710" width="9.140625" style="1"/>
    <col min="9711" max="9711" width="28" style="1" customWidth="1"/>
    <col min="9712" max="9712" width="9.140625" style="1"/>
    <col min="9713" max="9714" width="41.140625" style="1" customWidth="1"/>
    <col min="9715" max="9715" width="50.85546875" style="1" customWidth="1"/>
    <col min="9716" max="9716" width="40.140625" style="1" customWidth="1"/>
    <col min="9717" max="9717" width="15.42578125" style="1" customWidth="1"/>
    <col min="9718" max="9718" width="45.140625" style="1" customWidth="1"/>
    <col min="9719" max="9721" width="41.140625" style="1" customWidth="1"/>
    <col min="9722" max="9964" width="9.140625" style="1"/>
    <col min="9965" max="9965" width="86" style="1" bestFit="1" customWidth="1"/>
    <col min="9966" max="9966" width="9.140625" style="1"/>
    <col min="9967" max="9967" width="28" style="1" customWidth="1"/>
    <col min="9968" max="9968" width="9.140625" style="1"/>
    <col min="9969" max="9970" width="41.140625" style="1" customWidth="1"/>
    <col min="9971" max="9971" width="50.85546875" style="1" customWidth="1"/>
    <col min="9972" max="9972" width="40.140625" style="1" customWidth="1"/>
    <col min="9973" max="9973" width="15.42578125" style="1" customWidth="1"/>
    <col min="9974" max="9974" width="45.140625" style="1" customWidth="1"/>
    <col min="9975" max="9977" width="41.140625" style="1" customWidth="1"/>
    <col min="9978" max="10220" width="9.140625" style="1"/>
    <col min="10221" max="10221" width="86" style="1" bestFit="1" customWidth="1"/>
    <col min="10222" max="10222" width="9.140625" style="1"/>
    <col min="10223" max="10223" width="28" style="1" customWidth="1"/>
    <col min="10224" max="10224" width="9.140625" style="1"/>
    <col min="10225" max="10226" width="41.140625" style="1" customWidth="1"/>
    <col min="10227" max="10227" width="50.85546875" style="1" customWidth="1"/>
    <col min="10228" max="10228" width="40.140625" style="1" customWidth="1"/>
    <col min="10229" max="10229" width="15.42578125" style="1" customWidth="1"/>
    <col min="10230" max="10230" width="45.140625" style="1" customWidth="1"/>
    <col min="10231" max="10233" width="41.140625" style="1" customWidth="1"/>
    <col min="10234" max="10476" width="9.140625" style="1"/>
    <col min="10477" max="10477" width="86" style="1" bestFit="1" customWidth="1"/>
    <col min="10478" max="10478" width="9.140625" style="1"/>
    <col min="10479" max="10479" width="28" style="1" customWidth="1"/>
    <col min="10480" max="10480" width="9.140625" style="1"/>
    <col min="10481" max="10482" width="41.140625" style="1" customWidth="1"/>
    <col min="10483" max="10483" width="50.85546875" style="1" customWidth="1"/>
    <col min="10484" max="10484" width="40.140625" style="1" customWidth="1"/>
    <col min="10485" max="10485" width="15.42578125" style="1" customWidth="1"/>
    <col min="10486" max="10486" width="45.140625" style="1" customWidth="1"/>
    <col min="10487" max="10489" width="41.140625" style="1" customWidth="1"/>
    <col min="10490" max="10732" width="9.140625" style="1"/>
    <col min="10733" max="10733" width="86" style="1" bestFit="1" customWidth="1"/>
    <col min="10734" max="10734" width="9.140625" style="1"/>
    <col min="10735" max="10735" width="28" style="1" customWidth="1"/>
    <col min="10736" max="10736" width="9.140625" style="1"/>
    <col min="10737" max="10738" width="41.140625" style="1" customWidth="1"/>
    <col min="10739" max="10739" width="50.85546875" style="1" customWidth="1"/>
    <col min="10740" max="10740" width="40.140625" style="1" customWidth="1"/>
    <col min="10741" max="10741" width="15.42578125" style="1" customWidth="1"/>
    <col min="10742" max="10742" width="45.140625" style="1" customWidth="1"/>
    <col min="10743" max="10745" width="41.140625" style="1" customWidth="1"/>
    <col min="10746" max="10988" width="9.140625" style="1"/>
    <col min="10989" max="10989" width="86" style="1" bestFit="1" customWidth="1"/>
    <col min="10990" max="10990" width="9.140625" style="1"/>
    <col min="10991" max="10991" width="28" style="1" customWidth="1"/>
    <col min="10992" max="10992" width="9.140625" style="1"/>
    <col min="10993" max="10994" width="41.140625" style="1" customWidth="1"/>
    <col min="10995" max="10995" width="50.85546875" style="1" customWidth="1"/>
    <col min="10996" max="10996" width="40.140625" style="1" customWidth="1"/>
    <col min="10997" max="10997" width="15.42578125" style="1" customWidth="1"/>
    <col min="10998" max="10998" width="45.140625" style="1" customWidth="1"/>
    <col min="10999" max="11001" width="41.140625" style="1" customWidth="1"/>
    <col min="11002" max="11244" width="9.140625" style="1"/>
    <col min="11245" max="11245" width="86" style="1" bestFit="1" customWidth="1"/>
    <col min="11246" max="11246" width="9.140625" style="1"/>
    <col min="11247" max="11247" width="28" style="1" customWidth="1"/>
    <col min="11248" max="11248" width="9.140625" style="1"/>
    <col min="11249" max="11250" width="41.140625" style="1" customWidth="1"/>
    <col min="11251" max="11251" width="50.85546875" style="1" customWidth="1"/>
    <col min="11252" max="11252" width="40.140625" style="1" customWidth="1"/>
    <col min="11253" max="11253" width="15.42578125" style="1" customWidth="1"/>
    <col min="11254" max="11254" width="45.140625" style="1" customWidth="1"/>
    <col min="11255" max="11257" width="41.140625" style="1" customWidth="1"/>
    <col min="11258" max="11500" width="9.140625" style="1"/>
    <col min="11501" max="11501" width="86" style="1" bestFit="1" customWidth="1"/>
    <col min="11502" max="11502" width="9.140625" style="1"/>
    <col min="11503" max="11503" width="28" style="1" customWidth="1"/>
    <col min="11504" max="11504" width="9.140625" style="1"/>
    <col min="11505" max="11506" width="41.140625" style="1" customWidth="1"/>
    <col min="11507" max="11507" width="50.85546875" style="1" customWidth="1"/>
    <col min="11508" max="11508" width="40.140625" style="1" customWidth="1"/>
    <col min="11509" max="11509" width="15.42578125" style="1" customWidth="1"/>
    <col min="11510" max="11510" width="45.140625" style="1" customWidth="1"/>
    <col min="11511" max="11513" width="41.140625" style="1" customWidth="1"/>
    <col min="11514" max="11756" width="9.140625" style="1"/>
    <col min="11757" max="11757" width="86" style="1" bestFit="1" customWidth="1"/>
    <col min="11758" max="11758" width="9.140625" style="1"/>
    <col min="11759" max="11759" width="28" style="1" customWidth="1"/>
    <col min="11760" max="11760" width="9.140625" style="1"/>
    <col min="11761" max="11762" width="41.140625" style="1" customWidth="1"/>
    <col min="11763" max="11763" width="50.85546875" style="1" customWidth="1"/>
    <col min="11764" max="11764" width="40.140625" style="1" customWidth="1"/>
    <col min="11765" max="11765" width="15.42578125" style="1" customWidth="1"/>
    <col min="11766" max="11766" width="45.140625" style="1" customWidth="1"/>
    <col min="11767" max="11769" width="41.140625" style="1" customWidth="1"/>
    <col min="11770" max="12012" width="9.140625" style="1"/>
    <col min="12013" max="12013" width="86" style="1" bestFit="1" customWidth="1"/>
    <col min="12014" max="12014" width="9.140625" style="1"/>
    <col min="12015" max="12015" width="28" style="1" customWidth="1"/>
    <col min="12016" max="12016" width="9.140625" style="1"/>
    <col min="12017" max="12018" width="41.140625" style="1" customWidth="1"/>
    <col min="12019" max="12019" width="50.85546875" style="1" customWidth="1"/>
    <col min="12020" max="12020" width="40.140625" style="1" customWidth="1"/>
    <col min="12021" max="12021" width="15.42578125" style="1" customWidth="1"/>
    <col min="12022" max="12022" width="45.140625" style="1" customWidth="1"/>
    <col min="12023" max="12025" width="41.140625" style="1" customWidth="1"/>
    <col min="12026" max="12268" width="9.140625" style="1"/>
    <col min="12269" max="12269" width="86" style="1" bestFit="1" customWidth="1"/>
    <col min="12270" max="12270" width="9.140625" style="1"/>
    <col min="12271" max="12271" width="28" style="1" customWidth="1"/>
    <col min="12272" max="12272" width="9.140625" style="1"/>
    <col min="12273" max="12274" width="41.140625" style="1" customWidth="1"/>
    <col min="12275" max="12275" width="50.85546875" style="1" customWidth="1"/>
    <col min="12276" max="12276" width="40.140625" style="1" customWidth="1"/>
    <col min="12277" max="12277" width="15.42578125" style="1" customWidth="1"/>
    <col min="12278" max="12278" width="45.140625" style="1" customWidth="1"/>
    <col min="12279" max="12281" width="41.140625" style="1" customWidth="1"/>
    <col min="12282" max="12524" width="9.140625" style="1"/>
    <col min="12525" max="12525" width="86" style="1" bestFit="1" customWidth="1"/>
    <col min="12526" max="12526" width="9.140625" style="1"/>
    <col min="12527" max="12527" width="28" style="1" customWidth="1"/>
    <col min="12528" max="12528" width="9.140625" style="1"/>
    <col min="12529" max="12530" width="41.140625" style="1" customWidth="1"/>
    <col min="12531" max="12531" width="50.85546875" style="1" customWidth="1"/>
    <col min="12532" max="12532" width="40.140625" style="1" customWidth="1"/>
    <col min="12533" max="12533" width="15.42578125" style="1" customWidth="1"/>
    <col min="12534" max="12534" width="45.140625" style="1" customWidth="1"/>
    <col min="12535" max="12537" width="41.140625" style="1" customWidth="1"/>
    <col min="12538" max="12780" width="9.140625" style="1"/>
    <col min="12781" max="12781" width="86" style="1" bestFit="1" customWidth="1"/>
    <col min="12782" max="12782" width="9.140625" style="1"/>
    <col min="12783" max="12783" width="28" style="1" customWidth="1"/>
    <col min="12784" max="12784" width="9.140625" style="1"/>
    <col min="12785" max="12786" width="41.140625" style="1" customWidth="1"/>
    <col min="12787" max="12787" width="50.85546875" style="1" customWidth="1"/>
    <col min="12788" max="12788" width="40.140625" style="1" customWidth="1"/>
    <col min="12789" max="12789" width="15.42578125" style="1" customWidth="1"/>
    <col min="12790" max="12790" width="45.140625" style="1" customWidth="1"/>
    <col min="12791" max="12793" width="41.140625" style="1" customWidth="1"/>
    <col min="12794" max="13036" width="9.140625" style="1"/>
    <col min="13037" max="13037" width="86" style="1" bestFit="1" customWidth="1"/>
    <col min="13038" max="13038" width="9.140625" style="1"/>
    <col min="13039" max="13039" width="28" style="1" customWidth="1"/>
    <col min="13040" max="13040" width="9.140625" style="1"/>
    <col min="13041" max="13042" width="41.140625" style="1" customWidth="1"/>
    <col min="13043" max="13043" width="50.85546875" style="1" customWidth="1"/>
    <col min="13044" max="13044" width="40.140625" style="1" customWidth="1"/>
    <col min="13045" max="13045" width="15.42578125" style="1" customWidth="1"/>
    <col min="13046" max="13046" width="45.140625" style="1" customWidth="1"/>
    <col min="13047" max="13049" width="41.140625" style="1" customWidth="1"/>
    <col min="13050" max="13292" width="9.140625" style="1"/>
    <col min="13293" max="13293" width="86" style="1" bestFit="1" customWidth="1"/>
    <col min="13294" max="13294" width="9.140625" style="1"/>
    <col min="13295" max="13295" width="28" style="1" customWidth="1"/>
    <col min="13296" max="13296" width="9.140625" style="1"/>
    <col min="13297" max="13298" width="41.140625" style="1" customWidth="1"/>
    <col min="13299" max="13299" width="50.85546875" style="1" customWidth="1"/>
    <col min="13300" max="13300" width="40.140625" style="1" customWidth="1"/>
    <col min="13301" max="13301" width="15.42578125" style="1" customWidth="1"/>
    <col min="13302" max="13302" width="45.140625" style="1" customWidth="1"/>
    <col min="13303" max="13305" width="41.140625" style="1" customWidth="1"/>
    <col min="13306" max="13548" width="9.140625" style="1"/>
    <col min="13549" max="13549" width="86" style="1" bestFit="1" customWidth="1"/>
    <col min="13550" max="13550" width="9.140625" style="1"/>
    <col min="13551" max="13551" width="28" style="1" customWidth="1"/>
    <col min="13552" max="13552" width="9.140625" style="1"/>
    <col min="13553" max="13554" width="41.140625" style="1" customWidth="1"/>
    <col min="13555" max="13555" width="50.85546875" style="1" customWidth="1"/>
    <col min="13556" max="13556" width="40.140625" style="1" customWidth="1"/>
    <col min="13557" max="13557" width="15.42578125" style="1" customWidth="1"/>
    <col min="13558" max="13558" width="45.140625" style="1" customWidth="1"/>
    <col min="13559" max="13561" width="41.140625" style="1" customWidth="1"/>
    <col min="13562" max="13804" width="9.140625" style="1"/>
    <col min="13805" max="13805" width="86" style="1" bestFit="1" customWidth="1"/>
    <col min="13806" max="13806" width="9.140625" style="1"/>
    <col min="13807" max="13807" width="28" style="1" customWidth="1"/>
    <col min="13808" max="13808" width="9.140625" style="1"/>
    <col min="13809" max="13810" width="41.140625" style="1" customWidth="1"/>
    <col min="13811" max="13811" width="50.85546875" style="1" customWidth="1"/>
    <col min="13812" max="13812" width="40.140625" style="1" customWidth="1"/>
    <col min="13813" max="13813" width="15.42578125" style="1" customWidth="1"/>
    <col min="13814" max="13814" width="45.140625" style="1" customWidth="1"/>
    <col min="13815" max="13817" width="41.140625" style="1" customWidth="1"/>
    <col min="13818" max="14060" width="9.140625" style="1"/>
    <col min="14061" max="14061" width="86" style="1" bestFit="1" customWidth="1"/>
    <col min="14062" max="14062" width="9.140625" style="1"/>
    <col min="14063" max="14063" width="28" style="1" customWidth="1"/>
    <col min="14064" max="14064" width="9.140625" style="1"/>
    <col min="14065" max="14066" width="41.140625" style="1" customWidth="1"/>
    <col min="14067" max="14067" width="50.85546875" style="1" customWidth="1"/>
    <col min="14068" max="14068" width="40.140625" style="1" customWidth="1"/>
    <col min="14069" max="14069" width="15.42578125" style="1" customWidth="1"/>
    <col min="14070" max="14070" width="45.140625" style="1" customWidth="1"/>
    <col min="14071" max="14073" width="41.140625" style="1" customWidth="1"/>
    <col min="14074" max="14316" width="9.140625" style="1"/>
    <col min="14317" max="14317" width="86" style="1" bestFit="1" customWidth="1"/>
    <col min="14318" max="14318" width="9.140625" style="1"/>
    <col min="14319" max="14319" width="28" style="1" customWidth="1"/>
    <col min="14320" max="14320" width="9.140625" style="1"/>
    <col min="14321" max="14322" width="41.140625" style="1" customWidth="1"/>
    <col min="14323" max="14323" width="50.85546875" style="1" customWidth="1"/>
    <col min="14324" max="14324" width="40.140625" style="1" customWidth="1"/>
    <col min="14325" max="14325" width="15.42578125" style="1" customWidth="1"/>
    <col min="14326" max="14326" width="45.140625" style="1" customWidth="1"/>
    <col min="14327" max="14329" width="41.140625" style="1" customWidth="1"/>
    <col min="14330" max="14572" width="9.140625" style="1"/>
    <col min="14573" max="14573" width="86" style="1" bestFit="1" customWidth="1"/>
    <col min="14574" max="14574" width="9.140625" style="1"/>
    <col min="14575" max="14575" width="28" style="1" customWidth="1"/>
    <col min="14576" max="14576" width="9.140625" style="1"/>
    <col min="14577" max="14578" width="41.140625" style="1" customWidth="1"/>
    <col min="14579" max="14579" width="50.85546875" style="1" customWidth="1"/>
    <col min="14580" max="14580" width="40.140625" style="1" customWidth="1"/>
    <col min="14581" max="14581" width="15.42578125" style="1" customWidth="1"/>
    <col min="14582" max="14582" width="45.140625" style="1" customWidth="1"/>
    <col min="14583" max="14585" width="41.140625" style="1" customWidth="1"/>
    <col min="14586" max="14828" width="9.140625" style="1"/>
    <col min="14829" max="14829" width="86" style="1" bestFit="1" customWidth="1"/>
    <col min="14830" max="14830" width="9.140625" style="1"/>
    <col min="14831" max="14831" width="28" style="1" customWidth="1"/>
    <col min="14832" max="14832" width="9.140625" style="1"/>
    <col min="14833" max="14834" width="41.140625" style="1" customWidth="1"/>
    <col min="14835" max="14835" width="50.85546875" style="1" customWidth="1"/>
    <col min="14836" max="14836" width="40.140625" style="1" customWidth="1"/>
    <col min="14837" max="14837" width="15.42578125" style="1" customWidth="1"/>
    <col min="14838" max="14838" width="45.140625" style="1" customWidth="1"/>
    <col min="14839" max="14841" width="41.140625" style="1" customWidth="1"/>
    <col min="14842" max="15084" width="9.140625" style="1"/>
    <col min="15085" max="15085" width="86" style="1" bestFit="1" customWidth="1"/>
    <col min="15086" max="15086" width="9.140625" style="1"/>
    <col min="15087" max="15087" width="28" style="1" customWidth="1"/>
    <col min="15088" max="15088" width="9.140625" style="1"/>
    <col min="15089" max="15090" width="41.140625" style="1" customWidth="1"/>
    <col min="15091" max="15091" width="50.85546875" style="1" customWidth="1"/>
    <col min="15092" max="15092" width="40.140625" style="1" customWidth="1"/>
    <col min="15093" max="15093" width="15.42578125" style="1" customWidth="1"/>
    <col min="15094" max="15094" width="45.140625" style="1" customWidth="1"/>
    <col min="15095" max="15097" width="41.140625" style="1" customWidth="1"/>
    <col min="15098" max="15340" width="9.140625" style="1"/>
    <col min="15341" max="15341" width="86" style="1" bestFit="1" customWidth="1"/>
    <col min="15342" max="15342" width="9.140625" style="1"/>
    <col min="15343" max="15343" width="28" style="1" customWidth="1"/>
    <col min="15344" max="15344" width="9.140625" style="1"/>
    <col min="15345" max="15346" width="41.140625" style="1" customWidth="1"/>
    <col min="15347" max="15347" width="50.85546875" style="1" customWidth="1"/>
    <col min="15348" max="15348" width="40.140625" style="1" customWidth="1"/>
    <col min="15349" max="15349" width="15.42578125" style="1" customWidth="1"/>
    <col min="15350" max="15350" width="45.140625" style="1" customWidth="1"/>
    <col min="15351" max="15353" width="41.140625" style="1" customWidth="1"/>
    <col min="15354" max="15596" width="9.140625" style="1"/>
    <col min="15597" max="15597" width="86" style="1" bestFit="1" customWidth="1"/>
    <col min="15598" max="15598" width="9.140625" style="1"/>
    <col min="15599" max="15599" width="28" style="1" customWidth="1"/>
    <col min="15600" max="15600" width="9.140625" style="1"/>
    <col min="15601" max="15602" width="41.140625" style="1" customWidth="1"/>
    <col min="15603" max="15603" width="50.85546875" style="1" customWidth="1"/>
    <col min="15604" max="15604" width="40.140625" style="1" customWidth="1"/>
    <col min="15605" max="15605" width="15.42578125" style="1" customWidth="1"/>
    <col min="15606" max="15606" width="45.140625" style="1" customWidth="1"/>
    <col min="15607" max="15609" width="41.140625" style="1" customWidth="1"/>
    <col min="15610" max="15852" width="9.140625" style="1"/>
    <col min="15853" max="15853" width="86" style="1" bestFit="1" customWidth="1"/>
    <col min="15854" max="15854" width="9.140625" style="1"/>
    <col min="15855" max="15855" width="28" style="1" customWidth="1"/>
    <col min="15856" max="15856" width="9.140625" style="1"/>
    <col min="15857" max="15858" width="41.140625" style="1" customWidth="1"/>
    <col min="15859" max="15859" width="50.85546875" style="1" customWidth="1"/>
    <col min="15860" max="15860" width="40.140625" style="1" customWidth="1"/>
    <col min="15861" max="15861" width="15.42578125" style="1" customWidth="1"/>
    <col min="15862" max="15862" width="45.140625" style="1" customWidth="1"/>
    <col min="15863" max="15865" width="41.140625" style="1" customWidth="1"/>
    <col min="15866" max="16108" width="9.140625" style="1"/>
    <col min="16109" max="16109" width="86" style="1" bestFit="1" customWidth="1"/>
    <col min="16110" max="16110" width="9.140625" style="1"/>
    <col min="16111" max="16111" width="28" style="1" customWidth="1"/>
    <col min="16112" max="16112" width="9.140625" style="1"/>
    <col min="16113" max="16114" width="41.140625" style="1" customWidth="1"/>
    <col min="16115" max="16115" width="50.85546875" style="1" customWidth="1"/>
    <col min="16116" max="16116" width="40.140625" style="1" customWidth="1"/>
    <col min="16117" max="16117" width="15.42578125" style="1" customWidth="1"/>
    <col min="16118" max="16118" width="45.140625" style="1" customWidth="1"/>
    <col min="16119" max="16121" width="41.140625" style="1" customWidth="1"/>
    <col min="16122" max="16384" width="9.140625" style="1"/>
  </cols>
  <sheetData>
    <row r="2" spans="3:5" ht="18.75" x14ac:dyDescent="0.25">
      <c r="C2" s="22" t="s">
        <v>140</v>
      </c>
      <c r="E2" s="23"/>
    </row>
    <row r="3" spans="3:5" ht="15.75" x14ac:dyDescent="0.25">
      <c r="C3" s="24" t="s">
        <v>124</v>
      </c>
      <c r="E3" s="25"/>
    </row>
    <row r="4" spans="3:5" x14ac:dyDescent="0.25">
      <c r="C4" s="26" t="s">
        <v>141</v>
      </c>
      <c r="E4" s="28">
        <f>SUM(F21:F25)+SUM(F27:F28)</f>
        <v>140000000</v>
      </c>
    </row>
    <row r="5" spans="3:5" x14ac:dyDescent="0.25">
      <c r="C5" s="26" t="s">
        <v>142</v>
      </c>
      <c r="E5" s="29">
        <f>F29</f>
        <v>310000000</v>
      </c>
    </row>
    <row r="6" spans="3:5" x14ac:dyDescent="0.25">
      <c r="C6" s="26" t="s">
        <v>143</v>
      </c>
      <c r="E6" s="29">
        <f>F32</f>
        <v>202000000</v>
      </c>
    </row>
    <row r="7" spans="3:5" x14ac:dyDescent="0.25">
      <c r="C7" s="26" t="s">
        <v>144</v>
      </c>
      <c r="E7" s="29">
        <f>F33+F34+F39+F40</f>
        <v>1557000000</v>
      </c>
    </row>
    <row r="8" spans="3:5" x14ac:dyDescent="0.25">
      <c r="C8" s="26" t="s">
        <v>145</v>
      </c>
      <c r="E8" s="29">
        <f>F35</f>
        <v>-335000000</v>
      </c>
    </row>
    <row r="9" spans="3:5" x14ac:dyDescent="0.25">
      <c r="C9" s="26" t="s">
        <v>146</v>
      </c>
      <c r="E9" s="29">
        <f>F36</f>
        <v>298000000</v>
      </c>
    </row>
    <row r="10" spans="3:5" x14ac:dyDescent="0.25">
      <c r="C10" s="26" t="s">
        <v>147</v>
      </c>
      <c r="E10" s="29">
        <f>F38</f>
        <v>29000000</v>
      </c>
    </row>
    <row r="11" spans="3:5" x14ac:dyDescent="0.25">
      <c r="C11" s="26" t="s">
        <v>148</v>
      </c>
      <c r="E11" s="29">
        <f>F42</f>
        <v>-3000000</v>
      </c>
    </row>
    <row r="12" spans="3:5" x14ac:dyDescent="0.25">
      <c r="C12" s="26" t="s">
        <v>149</v>
      </c>
      <c r="E12" s="29">
        <f>F44</f>
        <v>141000000</v>
      </c>
    </row>
    <row r="13" spans="3:5" x14ac:dyDescent="0.25">
      <c r="C13" s="17" t="s">
        <v>153</v>
      </c>
      <c r="E13" s="29">
        <f>F30</f>
        <v>500000</v>
      </c>
    </row>
    <row r="14" spans="3:5" x14ac:dyDescent="0.25">
      <c r="C14" s="26" t="s">
        <v>150</v>
      </c>
      <c r="E14" s="29">
        <f>F31</f>
        <v>1000000</v>
      </c>
    </row>
    <row r="15" spans="3:5" x14ac:dyDescent="0.25">
      <c r="C15" s="26" t="s">
        <v>154</v>
      </c>
      <c r="E15" s="29">
        <f>F43</f>
        <v>8000000</v>
      </c>
    </row>
    <row r="16" spans="3:5" x14ac:dyDescent="0.25">
      <c r="C16" s="26" t="s">
        <v>151</v>
      </c>
      <c r="E16" s="29">
        <f>F26+F37+F41+F45+F46</f>
        <v>95500000</v>
      </c>
    </row>
    <row r="17" spans="1:7" ht="15.75" thickBot="1" x14ac:dyDescent="0.3">
      <c r="C17" s="26" t="s">
        <v>152</v>
      </c>
      <c r="E17" s="29">
        <f>F47</f>
        <v>150000000</v>
      </c>
    </row>
    <row r="18" spans="1:7" x14ac:dyDescent="0.25">
      <c r="C18" s="27" t="s">
        <v>125</v>
      </c>
      <c r="D18" s="33"/>
      <c r="E18" s="30">
        <f>SUM(E4:E17)</f>
        <v>2594000000</v>
      </c>
    </row>
    <row r="19" spans="1:7" x14ac:dyDescent="0.25">
      <c r="A19" s="3" t="s">
        <v>114</v>
      </c>
      <c r="B19" s="6" t="s">
        <v>110</v>
      </c>
      <c r="C19" s="7" t="s">
        <v>1</v>
      </c>
      <c r="D19" s="6" t="s">
        <v>111</v>
      </c>
      <c r="E19" s="7" t="s">
        <v>112</v>
      </c>
      <c r="F19" s="8" t="s">
        <v>113</v>
      </c>
    </row>
    <row r="20" spans="1:7" x14ac:dyDescent="0.25">
      <c r="A20" s="3"/>
      <c r="B20" s="9" t="s">
        <v>124</v>
      </c>
      <c r="C20" s="7"/>
      <c r="D20" s="6"/>
      <c r="E20" s="7"/>
      <c r="F20" s="8"/>
    </row>
    <row r="21" spans="1:7" customFormat="1" outlineLevel="2" x14ac:dyDescent="0.25">
      <c r="A21">
        <v>1</v>
      </c>
      <c r="B21" s="1" t="s">
        <v>3</v>
      </c>
      <c r="C21" s="1" t="s">
        <v>4</v>
      </c>
      <c r="D21" s="4" t="s">
        <v>5</v>
      </c>
      <c r="E21" s="1" t="s">
        <v>6</v>
      </c>
      <c r="F21" s="31">
        <v>214382000</v>
      </c>
      <c r="G21" s="1"/>
    </row>
    <row r="22" spans="1:7" customFormat="1" outlineLevel="2" x14ac:dyDescent="0.25">
      <c r="A22">
        <v>1</v>
      </c>
      <c r="B22" s="1" t="s">
        <v>3</v>
      </c>
      <c r="C22" s="1" t="s">
        <v>4</v>
      </c>
      <c r="D22" s="4" t="s">
        <v>7</v>
      </c>
      <c r="E22" s="1" t="s">
        <v>8</v>
      </c>
      <c r="F22" s="2">
        <v>12516000</v>
      </c>
      <c r="G22" s="1"/>
    </row>
    <row r="23" spans="1:7" customFormat="1" outlineLevel="2" x14ac:dyDescent="0.25">
      <c r="A23">
        <v>1</v>
      </c>
      <c r="B23" s="1" t="s">
        <v>3</v>
      </c>
      <c r="C23" s="1" t="s">
        <v>4</v>
      </c>
      <c r="D23" s="4" t="s">
        <v>9</v>
      </c>
      <c r="E23" s="1" t="s">
        <v>10</v>
      </c>
      <c r="F23" s="2">
        <v>1304000</v>
      </c>
      <c r="G23" s="1"/>
    </row>
    <row r="24" spans="1:7" customFormat="1" outlineLevel="2" x14ac:dyDescent="0.25">
      <c r="A24">
        <v>1</v>
      </c>
      <c r="B24" s="1" t="s">
        <v>3</v>
      </c>
      <c r="C24" s="1" t="s">
        <v>4</v>
      </c>
      <c r="D24" s="4" t="s">
        <v>11</v>
      </c>
      <c r="E24" s="1" t="s">
        <v>12</v>
      </c>
      <c r="F24" s="2">
        <v>-58202000</v>
      </c>
      <c r="G24" s="1"/>
    </row>
    <row r="25" spans="1:7" customFormat="1" outlineLevel="2" x14ac:dyDescent="0.25">
      <c r="A25">
        <v>1</v>
      </c>
      <c r="B25" s="1" t="s">
        <v>3</v>
      </c>
      <c r="C25" s="1" t="s">
        <v>4</v>
      </c>
      <c r="D25" s="4" t="s">
        <v>13</v>
      </c>
      <c r="E25" s="1" t="s">
        <v>14</v>
      </c>
      <c r="F25" s="2">
        <v>50000000</v>
      </c>
      <c r="G25" s="1"/>
    </row>
    <row r="26" spans="1:7" customFormat="1" outlineLevel="2" x14ac:dyDescent="0.25">
      <c r="A26">
        <v>1</v>
      </c>
      <c r="B26" s="1" t="s">
        <v>3</v>
      </c>
      <c r="C26" s="1" t="s">
        <v>4</v>
      </c>
      <c r="D26" s="4" t="s">
        <v>15</v>
      </c>
      <c r="E26" s="1" t="s">
        <v>16</v>
      </c>
      <c r="F26" s="2">
        <v>5000000</v>
      </c>
    </row>
    <row r="27" spans="1:7" customFormat="1" outlineLevel="2" x14ac:dyDescent="0.25">
      <c r="A27">
        <v>1</v>
      </c>
      <c r="B27" s="1" t="s">
        <v>3</v>
      </c>
      <c r="C27" s="1" t="s">
        <v>4</v>
      </c>
      <c r="D27" s="4" t="s">
        <v>17</v>
      </c>
      <c r="E27" s="1" t="s">
        <v>18</v>
      </c>
      <c r="F27" s="2">
        <v>-87000000</v>
      </c>
      <c r="G27" s="1"/>
    </row>
    <row r="28" spans="1:7" customFormat="1" outlineLevel="2" x14ac:dyDescent="0.25">
      <c r="A28">
        <v>1</v>
      </c>
      <c r="B28" s="1" t="s">
        <v>3</v>
      </c>
      <c r="C28" s="1" t="s">
        <v>4</v>
      </c>
      <c r="D28" s="4" t="s">
        <v>19</v>
      </c>
      <c r="E28" s="1" t="s">
        <v>20</v>
      </c>
      <c r="F28" s="2">
        <v>7000000</v>
      </c>
      <c r="G28" s="1"/>
    </row>
    <row r="29" spans="1:7" customFormat="1" outlineLevel="2" x14ac:dyDescent="0.25">
      <c r="A29">
        <v>1</v>
      </c>
      <c r="B29" s="1" t="s">
        <v>3</v>
      </c>
      <c r="C29" s="1" t="s">
        <v>4</v>
      </c>
      <c r="D29" s="4" t="s">
        <v>21</v>
      </c>
      <c r="E29" s="1" t="s">
        <v>22</v>
      </c>
      <c r="F29" s="2">
        <v>310000000</v>
      </c>
      <c r="G29" s="1"/>
    </row>
    <row r="30" spans="1:7" customFormat="1" outlineLevel="2" x14ac:dyDescent="0.25">
      <c r="A30">
        <v>1</v>
      </c>
      <c r="B30" s="1" t="s">
        <v>3</v>
      </c>
      <c r="C30" s="1" t="s">
        <v>4</v>
      </c>
      <c r="D30" s="4" t="s">
        <v>23</v>
      </c>
      <c r="E30" s="1" t="s">
        <v>24</v>
      </c>
      <c r="F30" s="2">
        <v>500000</v>
      </c>
      <c r="G30" s="1"/>
    </row>
    <row r="31" spans="1:7" customFormat="1" outlineLevel="2" x14ac:dyDescent="0.25">
      <c r="A31">
        <v>1</v>
      </c>
      <c r="B31" s="1" t="s">
        <v>3</v>
      </c>
      <c r="C31" s="1" t="s">
        <v>4</v>
      </c>
      <c r="D31" s="4" t="s">
        <v>25</v>
      </c>
      <c r="E31" s="1" t="s">
        <v>26</v>
      </c>
      <c r="F31" s="2">
        <v>1000000</v>
      </c>
      <c r="G31" s="1"/>
    </row>
    <row r="32" spans="1:7" customFormat="1" outlineLevel="2" x14ac:dyDescent="0.25">
      <c r="A32">
        <v>1</v>
      </c>
      <c r="B32" s="1" t="s">
        <v>3</v>
      </c>
      <c r="C32" s="1" t="s">
        <v>4</v>
      </c>
      <c r="D32" s="4" t="s">
        <v>27</v>
      </c>
      <c r="E32" s="1" t="s">
        <v>28</v>
      </c>
      <c r="F32" s="2">
        <v>202000000</v>
      </c>
      <c r="G32" s="1"/>
    </row>
    <row r="33" spans="1:7" customFormat="1" outlineLevel="2" x14ac:dyDescent="0.25">
      <c r="A33">
        <v>1</v>
      </c>
      <c r="B33" s="1" t="s">
        <v>3</v>
      </c>
      <c r="C33" s="1" t="s">
        <v>4</v>
      </c>
      <c r="D33" s="4" t="s">
        <v>29</v>
      </c>
      <c r="E33" s="1" t="s">
        <v>30</v>
      </c>
      <c r="F33" s="2">
        <v>1446000000</v>
      </c>
      <c r="G33" s="1"/>
    </row>
    <row r="34" spans="1:7" customFormat="1" outlineLevel="2" x14ac:dyDescent="0.25">
      <c r="A34">
        <v>1</v>
      </c>
      <c r="B34" s="1" t="s">
        <v>3</v>
      </c>
      <c r="C34" s="1" t="s">
        <v>4</v>
      </c>
      <c r="D34" s="4" t="s">
        <v>31</v>
      </c>
      <c r="E34" s="1" t="s">
        <v>32</v>
      </c>
      <c r="F34" s="2">
        <v>-12000000</v>
      </c>
      <c r="G34" s="1"/>
    </row>
    <row r="35" spans="1:7" customFormat="1" outlineLevel="2" x14ac:dyDescent="0.25">
      <c r="A35">
        <v>1</v>
      </c>
      <c r="B35" s="1" t="s">
        <v>3</v>
      </c>
      <c r="C35" s="1" t="s">
        <v>4</v>
      </c>
      <c r="D35" s="4" t="s">
        <v>33</v>
      </c>
      <c r="E35" s="1" t="s">
        <v>34</v>
      </c>
      <c r="F35" s="2">
        <v>-335000000</v>
      </c>
      <c r="G35" s="1"/>
    </row>
    <row r="36" spans="1:7" customFormat="1" outlineLevel="2" x14ac:dyDescent="0.25">
      <c r="A36">
        <v>1</v>
      </c>
      <c r="B36" s="1" t="s">
        <v>3</v>
      </c>
      <c r="C36" s="1" t="s">
        <v>4</v>
      </c>
      <c r="D36" s="4" t="s">
        <v>35</v>
      </c>
      <c r="E36" s="1" t="s">
        <v>36</v>
      </c>
      <c r="F36" s="2">
        <v>298000000</v>
      </c>
      <c r="G36" s="1"/>
    </row>
    <row r="37" spans="1:7" customFormat="1" outlineLevel="2" x14ac:dyDescent="0.25">
      <c r="A37">
        <v>1</v>
      </c>
      <c r="B37" s="1" t="s">
        <v>3</v>
      </c>
      <c r="C37" s="1" t="s">
        <v>4</v>
      </c>
      <c r="D37" s="4" t="s">
        <v>37</v>
      </c>
      <c r="E37" s="1" t="s">
        <v>38</v>
      </c>
      <c r="F37" s="2">
        <v>21000000</v>
      </c>
    </row>
    <row r="38" spans="1:7" customFormat="1" outlineLevel="2" x14ac:dyDescent="0.25">
      <c r="A38">
        <v>1</v>
      </c>
      <c r="B38" s="1" t="s">
        <v>3</v>
      </c>
      <c r="C38" s="1" t="s">
        <v>4</v>
      </c>
      <c r="D38" s="4" t="s">
        <v>39</v>
      </c>
      <c r="E38" s="1" t="s">
        <v>40</v>
      </c>
      <c r="F38" s="2">
        <v>29000000</v>
      </c>
      <c r="G38" s="1"/>
    </row>
    <row r="39" spans="1:7" customFormat="1" outlineLevel="2" x14ac:dyDescent="0.25">
      <c r="A39">
        <v>1</v>
      </c>
      <c r="B39" s="1" t="s">
        <v>3</v>
      </c>
      <c r="C39" s="1" t="s">
        <v>4</v>
      </c>
      <c r="D39" s="4" t="s">
        <v>41</v>
      </c>
      <c r="E39" s="1" t="s">
        <v>42</v>
      </c>
      <c r="F39" s="2">
        <v>90000000</v>
      </c>
      <c r="G39" s="1"/>
    </row>
    <row r="40" spans="1:7" customFormat="1" outlineLevel="2" x14ac:dyDescent="0.25">
      <c r="A40">
        <v>1</v>
      </c>
      <c r="B40" s="1" t="s">
        <v>3</v>
      </c>
      <c r="C40" s="1" t="s">
        <v>4</v>
      </c>
      <c r="D40" s="4" t="s">
        <v>43</v>
      </c>
      <c r="E40" s="1" t="s">
        <v>44</v>
      </c>
      <c r="F40" s="2">
        <v>33000000</v>
      </c>
      <c r="G40" s="1"/>
    </row>
    <row r="41" spans="1:7" customFormat="1" outlineLevel="2" x14ac:dyDescent="0.25">
      <c r="A41">
        <v>1</v>
      </c>
      <c r="B41" s="1" t="s">
        <v>3</v>
      </c>
      <c r="C41" s="1" t="s">
        <v>4</v>
      </c>
      <c r="D41" s="4" t="s">
        <v>45</v>
      </c>
      <c r="E41" s="1" t="s">
        <v>46</v>
      </c>
      <c r="F41" s="2">
        <v>62000000</v>
      </c>
    </row>
    <row r="42" spans="1:7" customFormat="1" outlineLevel="2" x14ac:dyDescent="0.25">
      <c r="A42">
        <v>1</v>
      </c>
      <c r="B42" s="1" t="s">
        <v>3</v>
      </c>
      <c r="C42" s="1" t="s">
        <v>4</v>
      </c>
      <c r="D42" s="4" t="s">
        <v>47</v>
      </c>
      <c r="E42" s="1" t="s">
        <v>48</v>
      </c>
      <c r="F42" s="2">
        <v>-3000000</v>
      </c>
      <c r="G42" s="1"/>
    </row>
    <row r="43" spans="1:7" customFormat="1" outlineLevel="2" x14ac:dyDescent="0.25">
      <c r="A43">
        <v>1</v>
      </c>
      <c r="B43" s="1" t="s">
        <v>3</v>
      </c>
      <c r="C43" s="1" t="s">
        <v>4</v>
      </c>
      <c r="D43" s="4" t="s">
        <v>49</v>
      </c>
      <c r="E43" s="1" t="s">
        <v>50</v>
      </c>
      <c r="F43" s="2">
        <v>8000000</v>
      </c>
      <c r="G43" s="1"/>
    </row>
    <row r="44" spans="1:7" customFormat="1" outlineLevel="2" x14ac:dyDescent="0.25">
      <c r="A44">
        <v>1</v>
      </c>
      <c r="B44" s="1" t="s">
        <v>3</v>
      </c>
      <c r="C44" s="1" t="s">
        <v>4</v>
      </c>
      <c r="D44" s="4" t="s">
        <v>51</v>
      </c>
      <c r="E44" s="1" t="s">
        <v>52</v>
      </c>
      <c r="F44" s="2">
        <v>141000000</v>
      </c>
      <c r="G44" s="1"/>
    </row>
    <row r="45" spans="1:7" customFormat="1" outlineLevel="2" x14ac:dyDescent="0.25">
      <c r="A45">
        <v>1</v>
      </c>
      <c r="B45" s="1" t="s">
        <v>3</v>
      </c>
      <c r="C45" s="1" t="s">
        <v>4</v>
      </c>
      <c r="D45" s="4" t="s">
        <v>53</v>
      </c>
      <c r="E45" s="1" t="s">
        <v>54</v>
      </c>
      <c r="F45" s="2">
        <v>500000</v>
      </c>
    </row>
    <row r="46" spans="1:7" customFormat="1" outlineLevel="2" x14ac:dyDescent="0.25">
      <c r="A46">
        <v>1</v>
      </c>
      <c r="B46" s="1" t="s">
        <v>3</v>
      </c>
      <c r="C46" s="1" t="s">
        <v>4</v>
      </c>
      <c r="D46" s="4" t="s">
        <v>55</v>
      </c>
      <c r="E46" s="1" t="s">
        <v>56</v>
      </c>
      <c r="F46" s="2">
        <v>7000000</v>
      </c>
    </row>
    <row r="47" spans="1:7" customFormat="1" ht="15.75" outlineLevel="2" thickBot="1" x14ac:dyDescent="0.3">
      <c r="A47">
        <v>1</v>
      </c>
      <c r="B47" s="1" t="s">
        <v>3</v>
      </c>
      <c r="C47" s="1" t="s">
        <v>4</v>
      </c>
      <c r="D47" s="4" t="s">
        <v>57</v>
      </c>
      <c r="E47" s="1" t="s">
        <v>58</v>
      </c>
      <c r="F47" s="2">
        <v>150000000</v>
      </c>
      <c r="G47" s="1"/>
    </row>
    <row r="48" spans="1:7" customFormat="1" outlineLevel="1" x14ac:dyDescent="0.25">
      <c r="A48" s="5" t="s">
        <v>115</v>
      </c>
      <c r="B48" s="1"/>
      <c r="C48" s="1"/>
      <c r="D48" s="10" t="s">
        <v>125</v>
      </c>
      <c r="E48" s="11"/>
      <c r="F48" s="32">
        <f>SUBTOTAL(9,F21:F47)</f>
        <v>2594000000</v>
      </c>
    </row>
    <row r="49" spans="1:6" customFormat="1" outlineLevel="1" x14ac:dyDescent="0.25">
      <c r="A49" s="5"/>
      <c r="B49" s="1"/>
      <c r="C49" s="1"/>
      <c r="D49" s="4"/>
      <c r="E49" s="1"/>
      <c r="F49" s="2"/>
    </row>
    <row r="50" spans="1:6" customFormat="1" outlineLevel="1" x14ac:dyDescent="0.25">
      <c r="A50" s="5"/>
      <c r="B50" s="9" t="s">
        <v>0</v>
      </c>
      <c r="C50" s="1"/>
      <c r="D50" s="4"/>
      <c r="E50" s="1"/>
      <c r="F50" s="2"/>
    </row>
    <row r="51" spans="1:6" customFormat="1" outlineLevel="1" x14ac:dyDescent="0.25">
      <c r="A51" s="5"/>
      <c r="B51" s="9" t="s">
        <v>126</v>
      </c>
      <c r="C51" s="1"/>
      <c r="D51" s="4"/>
      <c r="E51" s="1"/>
      <c r="F51" s="2"/>
    </row>
    <row r="52" spans="1:6" customFormat="1" outlineLevel="2" x14ac:dyDescent="0.25">
      <c r="A52">
        <v>2</v>
      </c>
      <c r="B52" s="1" t="s">
        <v>75</v>
      </c>
      <c r="C52" s="1" t="s">
        <v>76</v>
      </c>
      <c r="D52" s="4" t="s">
        <v>77</v>
      </c>
      <c r="E52" s="1" t="s">
        <v>78</v>
      </c>
      <c r="F52" s="31">
        <v>4000000</v>
      </c>
    </row>
    <row r="53" spans="1:6" customFormat="1" outlineLevel="2" x14ac:dyDescent="0.25">
      <c r="A53">
        <v>2</v>
      </c>
      <c r="B53" s="1" t="s">
        <v>83</v>
      </c>
      <c r="C53" s="1" t="s">
        <v>84</v>
      </c>
      <c r="D53" s="4" t="s">
        <v>85</v>
      </c>
      <c r="E53" s="1" t="s">
        <v>86</v>
      </c>
      <c r="F53" s="2">
        <v>-5200000</v>
      </c>
    </row>
    <row r="54" spans="1:6" customFormat="1" outlineLevel="2" x14ac:dyDescent="0.25">
      <c r="A54">
        <v>2</v>
      </c>
      <c r="B54" s="1" t="s">
        <v>83</v>
      </c>
      <c r="C54" s="1" t="s">
        <v>84</v>
      </c>
      <c r="D54" s="4" t="s">
        <v>87</v>
      </c>
      <c r="E54" s="1" t="s">
        <v>88</v>
      </c>
      <c r="F54" s="2">
        <v>35212000</v>
      </c>
    </row>
    <row r="55" spans="1:6" customFormat="1" outlineLevel="2" x14ac:dyDescent="0.25">
      <c r="A55">
        <v>2</v>
      </c>
      <c r="B55" s="1" t="s">
        <v>99</v>
      </c>
      <c r="C55" s="1" t="s">
        <v>100</v>
      </c>
      <c r="D55" s="4" t="s">
        <v>101</v>
      </c>
      <c r="E55" s="1" t="s">
        <v>102</v>
      </c>
      <c r="F55" s="2">
        <v>-8484000</v>
      </c>
    </row>
    <row r="56" spans="1:6" customFormat="1" ht="15.75" outlineLevel="2" thickBot="1" x14ac:dyDescent="0.3">
      <c r="A56">
        <v>2</v>
      </c>
      <c r="B56" s="1" t="s">
        <v>107</v>
      </c>
      <c r="C56" s="1" t="s">
        <v>108</v>
      </c>
      <c r="D56" s="4" t="s">
        <v>101</v>
      </c>
      <c r="E56" s="1" t="s">
        <v>102</v>
      </c>
      <c r="F56" s="2">
        <v>-10093000</v>
      </c>
    </row>
    <row r="57" spans="1:6" customFormat="1" outlineLevel="1" x14ac:dyDescent="0.25">
      <c r="A57" s="5" t="s">
        <v>116</v>
      </c>
      <c r="B57" s="1"/>
      <c r="C57" s="1"/>
      <c r="D57" s="12" t="s">
        <v>127</v>
      </c>
      <c r="E57" s="13"/>
      <c r="F57" s="32">
        <f>SUBTOTAL(9,F52:F56)</f>
        <v>15435000</v>
      </c>
    </row>
    <row r="58" spans="1:6" customFormat="1" outlineLevel="1" x14ac:dyDescent="0.25">
      <c r="A58" s="5"/>
      <c r="B58" s="1"/>
      <c r="C58" s="1"/>
      <c r="D58" s="4"/>
      <c r="E58" s="1"/>
      <c r="F58" s="2"/>
    </row>
    <row r="59" spans="1:6" customFormat="1" outlineLevel="1" x14ac:dyDescent="0.25">
      <c r="A59" s="5"/>
      <c r="B59" s="9" t="s">
        <v>128</v>
      </c>
      <c r="C59" s="1"/>
      <c r="D59" s="4"/>
      <c r="E59" s="1"/>
      <c r="F59" s="2"/>
    </row>
    <row r="60" spans="1:6" customFormat="1" outlineLevel="2" x14ac:dyDescent="0.25">
      <c r="A60">
        <v>4</v>
      </c>
      <c r="B60" s="1" t="s">
        <v>79</v>
      </c>
      <c r="C60" s="1" t="s">
        <v>80</v>
      </c>
      <c r="D60" s="4" t="s">
        <v>81</v>
      </c>
      <c r="E60" s="1" t="s">
        <v>82</v>
      </c>
      <c r="F60" s="31">
        <v>15560000</v>
      </c>
    </row>
    <row r="61" spans="1:6" customFormat="1" outlineLevel="2" x14ac:dyDescent="0.25">
      <c r="A61">
        <v>4</v>
      </c>
      <c r="B61" s="1" t="s">
        <v>83</v>
      </c>
      <c r="C61" s="1" t="s">
        <v>84</v>
      </c>
      <c r="D61" s="4" t="s">
        <v>81</v>
      </c>
      <c r="E61" s="1" t="s">
        <v>82</v>
      </c>
      <c r="F61" s="2">
        <v>-3500000</v>
      </c>
    </row>
    <row r="62" spans="1:6" customFormat="1" outlineLevel="2" x14ac:dyDescent="0.25">
      <c r="A62">
        <v>4</v>
      </c>
      <c r="B62" s="1" t="s">
        <v>93</v>
      </c>
      <c r="C62" s="1" t="s">
        <v>94</v>
      </c>
      <c r="D62" s="4" t="s">
        <v>81</v>
      </c>
      <c r="E62" s="1" t="s">
        <v>82</v>
      </c>
      <c r="F62" s="2">
        <v>2350000</v>
      </c>
    </row>
    <row r="63" spans="1:6" customFormat="1" ht="15.75" outlineLevel="2" thickBot="1" x14ac:dyDescent="0.3">
      <c r="A63">
        <v>4</v>
      </c>
      <c r="B63" s="1" t="s">
        <v>103</v>
      </c>
      <c r="C63" s="1" t="s">
        <v>104</v>
      </c>
      <c r="D63" s="4" t="s">
        <v>105</v>
      </c>
      <c r="E63" s="1" t="s">
        <v>106</v>
      </c>
      <c r="F63" s="2">
        <v>-800000</v>
      </c>
    </row>
    <row r="64" spans="1:6" customFormat="1" outlineLevel="1" x14ac:dyDescent="0.25">
      <c r="A64" s="5" t="s">
        <v>117</v>
      </c>
      <c r="B64" s="1"/>
      <c r="C64" s="1"/>
      <c r="D64" s="12" t="s">
        <v>129</v>
      </c>
      <c r="E64" s="21"/>
      <c r="F64" s="32">
        <f>SUBTOTAL(9,F60:F63)</f>
        <v>13610000</v>
      </c>
    </row>
    <row r="65" spans="1:6" customFormat="1" outlineLevel="1" x14ac:dyDescent="0.25">
      <c r="A65" s="5"/>
      <c r="B65" s="1"/>
      <c r="C65" s="1"/>
      <c r="D65" s="4"/>
      <c r="E65" s="1"/>
      <c r="F65" s="2"/>
    </row>
    <row r="66" spans="1:6" customFormat="1" outlineLevel="1" x14ac:dyDescent="0.25">
      <c r="A66" s="5"/>
      <c r="B66" s="9" t="s">
        <v>130</v>
      </c>
      <c r="C66" s="1"/>
      <c r="D66" s="4"/>
      <c r="E66" s="1"/>
      <c r="F66" s="2"/>
    </row>
    <row r="67" spans="1:6" customFormat="1" outlineLevel="2" x14ac:dyDescent="0.25">
      <c r="A67">
        <v>5</v>
      </c>
      <c r="B67" s="1" t="s">
        <v>3</v>
      </c>
      <c r="C67" s="1" t="s">
        <v>4</v>
      </c>
      <c r="D67" s="4" t="s">
        <v>59</v>
      </c>
      <c r="E67" s="1" t="s">
        <v>60</v>
      </c>
      <c r="F67" s="31">
        <v>3572000</v>
      </c>
    </row>
    <row r="68" spans="1:6" customFormat="1" ht="15.75" outlineLevel="2" thickBot="1" x14ac:dyDescent="0.3">
      <c r="A68">
        <v>5</v>
      </c>
      <c r="B68" s="1" t="s">
        <v>3</v>
      </c>
      <c r="C68" s="1" t="s">
        <v>4</v>
      </c>
      <c r="D68" s="4" t="s">
        <v>61</v>
      </c>
      <c r="E68" s="1" t="s">
        <v>62</v>
      </c>
      <c r="F68" s="2">
        <v>-5000000</v>
      </c>
    </row>
    <row r="69" spans="1:6" customFormat="1" outlineLevel="1" x14ac:dyDescent="0.25">
      <c r="A69" s="5" t="s">
        <v>118</v>
      </c>
      <c r="B69" s="1"/>
      <c r="C69" s="1"/>
      <c r="D69" s="12" t="s">
        <v>130</v>
      </c>
      <c r="E69" s="11"/>
      <c r="F69" s="32">
        <f>SUBTOTAL(9,F67:F68)</f>
        <v>-1428000</v>
      </c>
    </row>
    <row r="70" spans="1:6" customFormat="1" outlineLevel="1" x14ac:dyDescent="0.25">
      <c r="A70" s="5"/>
      <c r="B70" s="6" t="s">
        <v>110</v>
      </c>
      <c r="C70" s="7" t="s">
        <v>1</v>
      </c>
      <c r="D70" s="6" t="s">
        <v>111</v>
      </c>
      <c r="E70" s="7" t="s">
        <v>112</v>
      </c>
      <c r="F70" s="8" t="s">
        <v>113</v>
      </c>
    </row>
    <row r="71" spans="1:6" customFormat="1" outlineLevel="1" x14ac:dyDescent="0.25">
      <c r="A71" s="5"/>
      <c r="B71" s="9" t="s">
        <v>131</v>
      </c>
      <c r="C71" s="1"/>
      <c r="D71" s="4"/>
      <c r="E71" s="1"/>
      <c r="F71" s="2"/>
    </row>
    <row r="72" spans="1:6" customFormat="1" outlineLevel="2" x14ac:dyDescent="0.25">
      <c r="A72">
        <v>6</v>
      </c>
      <c r="B72" s="1" t="s">
        <v>89</v>
      </c>
      <c r="C72" s="1" t="s">
        <v>90</v>
      </c>
      <c r="D72" s="4" t="s">
        <v>91</v>
      </c>
      <c r="E72" s="1" t="s">
        <v>92</v>
      </c>
      <c r="F72" s="31">
        <v>5000000</v>
      </c>
    </row>
    <row r="73" spans="1:6" customFormat="1" outlineLevel="2" x14ac:dyDescent="0.25">
      <c r="A73">
        <v>6</v>
      </c>
      <c r="B73" s="1" t="s">
        <v>93</v>
      </c>
      <c r="C73" s="1" t="s">
        <v>94</v>
      </c>
      <c r="D73" s="4" t="s">
        <v>91</v>
      </c>
      <c r="E73" s="1" t="s">
        <v>92</v>
      </c>
      <c r="F73" s="2">
        <v>5000000</v>
      </c>
    </row>
    <row r="74" spans="1:6" customFormat="1" outlineLevel="2" x14ac:dyDescent="0.25">
      <c r="A74">
        <v>6</v>
      </c>
      <c r="B74" s="1" t="s">
        <v>93</v>
      </c>
      <c r="C74" s="1" t="s">
        <v>94</v>
      </c>
      <c r="D74" s="4" t="s">
        <v>95</v>
      </c>
      <c r="E74" s="1" t="s">
        <v>96</v>
      </c>
      <c r="F74" s="2">
        <v>15000000</v>
      </c>
    </row>
    <row r="75" spans="1:6" customFormat="1" ht="15.75" outlineLevel="2" thickBot="1" x14ac:dyDescent="0.3">
      <c r="A75">
        <v>6</v>
      </c>
      <c r="B75" s="1" t="s">
        <v>93</v>
      </c>
      <c r="C75" s="1" t="s">
        <v>94</v>
      </c>
      <c r="D75" s="4" t="s">
        <v>97</v>
      </c>
      <c r="E75" s="1" t="s">
        <v>98</v>
      </c>
      <c r="F75" s="2">
        <v>5000000</v>
      </c>
    </row>
    <row r="76" spans="1:6" customFormat="1" outlineLevel="1" x14ac:dyDescent="0.25">
      <c r="A76" s="5" t="s">
        <v>119</v>
      </c>
      <c r="B76" s="1"/>
      <c r="C76" s="1"/>
      <c r="D76" s="12" t="s">
        <v>132</v>
      </c>
      <c r="E76" s="14"/>
      <c r="F76" s="32">
        <f>SUBTOTAL(9,F72:F75)</f>
        <v>30000000</v>
      </c>
    </row>
    <row r="77" spans="1:6" customFormat="1" outlineLevel="1" x14ac:dyDescent="0.25">
      <c r="A77" s="5"/>
      <c r="B77" s="1"/>
      <c r="C77" s="1"/>
      <c r="D77" s="15"/>
      <c r="E77" s="16"/>
      <c r="F77" s="2"/>
    </row>
    <row r="78" spans="1:6" customFormat="1" outlineLevel="1" x14ac:dyDescent="0.25">
      <c r="A78" s="5"/>
      <c r="B78" s="9" t="s">
        <v>133</v>
      </c>
      <c r="C78" s="1"/>
      <c r="D78" s="15"/>
      <c r="E78" s="16"/>
      <c r="F78" s="2"/>
    </row>
    <row r="79" spans="1:6" customFormat="1" outlineLevel="2" x14ac:dyDescent="0.25">
      <c r="A79">
        <v>7</v>
      </c>
      <c r="B79" s="1" t="s">
        <v>69</v>
      </c>
      <c r="C79" s="1" t="s">
        <v>70</v>
      </c>
      <c r="D79" s="4" t="s">
        <v>71</v>
      </c>
      <c r="E79" s="1" t="s">
        <v>72</v>
      </c>
      <c r="F79" s="31">
        <v>-23500000</v>
      </c>
    </row>
    <row r="80" spans="1:6" customFormat="1" ht="15.75" outlineLevel="2" thickBot="1" x14ac:dyDescent="0.3">
      <c r="A80">
        <v>7</v>
      </c>
      <c r="B80" s="1" t="s">
        <v>79</v>
      </c>
      <c r="C80" s="1" t="s">
        <v>80</v>
      </c>
      <c r="D80" s="4" t="s">
        <v>71</v>
      </c>
      <c r="E80" s="1" t="s">
        <v>72</v>
      </c>
      <c r="F80" s="2">
        <v>1879000</v>
      </c>
    </row>
    <row r="81" spans="1:6" customFormat="1" outlineLevel="1" x14ac:dyDescent="0.25">
      <c r="A81" s="5" t="s">
        <v>120</v>
      </c>
      <c r="B81" s="1"/>
      <c r="C81" s="1"/>
      <c r="D81" s="12" t="s">
        <v>134</v>
      </c>
      <c r="E81" s="11"/>
      <c r="F81" s="32">
        <f>SUBTOTAL(9,F79:F80)</f>
        <v>-21621000</v>
      </c>
    </row>
    <row r="82" spans="1:6" customFormat="1" outlineLevel="1" x14ac:dyDescent="0.25">
      <c r="A82" s="5"/>
      <c r="B82" s="1"/>
      <c r="C82" s="1"/>
      <c r="D82" s="4"/>
      <c r="E82" s="1"/>
      <c r="F82" s="2"/>
    </row>
    <row r="83" spans="1:6" customFormat="1" outlineLevel="1" x14ac:dyDescent="0.25">
      <c r="A83" s="5"/>
      <c r="B83" s="9" t="s">
        <v>135</v>
      </c>
      <c r="C83" s="1"/>
      <c r="D83" s="15"/>
      <c r="E83" s="17"/>
      <c r="F83" s="2"/>
    </row>
    <row r="84" spans="1:6" customFormat="1" outlineLevel="2" x14ac:dyDescent="0.25">
      <c r="A84">
        <v>8</v>
      </c>
      <c r="B84" s="1" t="s">
        <v>65</v>
      </c>
      <c r="C84" s="1" t="s">
        <v>66</v>
      </c>
      <c r="D84" s="4" t="s">
        <v>67</v>
      </c>
      <c r="E84" s="1" t="s">
        <v>68</v>
      </c>
      <c r="F84" s="31">
        <v>5700000</v>
      </c>
    </row>
    <row r="85" spans="1:6" customFormat="1" outlineLevel="2" x14ac:dyDescent="0.25">
      <c r="A85">
        <v>8</v>
      </c>
      <c r="B85" s="1" t="s">
        <v>3</v>
      </c>
      <c r="C85" s="1" t="s">
        <v>4</v>
      </c>
      <c r="D85" s="4" t="s">
        <v>63</v>
      </c>
      <c r="E85" s="1" t="s">
        <v>64</v>
      </c>
      <c r="F85" s="2">
        <v>3502000</v>
      </c>
    </row>
    <row r="86" spans="1:6" customFormat="1" outlineLevel="2" x14ac:dyDescent="0.25">
      <c r="A86">
        <v>8</v>
      </c>
      <c r="B86" s="1" t="s">
        <v>73</v>
      </c>
      <c r="C86" s="1" t="s">
        <v>74</v>
      </c>
      <c r="D86" s="4" t="s">
        <v>63</v>
      </c>
      <c r="E86" s="1" t="s">
        <v>64</v>
      </c>
      <c r="F86" s="2">
        <v>1400000</v>
      </c>
    </row>
    <row r="87" spans="1:6" customFormat="1" ht="15.75" outlineLevel="2" thickBot="1" x14ac:dyDescent="0.3">
      <c r="A87">
        <v>8</v>
      </c>
      <c r="B87" s="1" t="s">
        <v>93</v>
      </c>
      <c r="C87" s="1" t="s">
        <v>94</v>
      </c>
      <c r="D87" s="4" t="s">
        <v>63</v>
      </c>
      <c r="E87" s="1" t="s">
        <v>64</v>
      </c>
      <c r="F87" s="2">
        <v>9175000</v>
      </c>
    </row>
    <row r="88" spans="1:6" customFormat="1" outlineLevel="1" x14ac:dyDescent="0.25">
      <c r="A88" s="5" t="s">
        <v>121</v>
      </c>
      <c r="B88" s="1"/>
      <c r="C88" s="1"/>
      <c r="D88" s="12" t="s">
        <v>136</v>
      </c>
      <c r="E88" s="21"/>
      <c r="F88" s="32">
        <f>SUBTOTAL(9,F84:F87)</f>
        <v>19777000</v>
      </c>
    </row>
    <row r="89" spans="1:6" customFormat="1" ht="15.75" outlineLevel="1" thickBot="1" x14ac:dyDescent="0.3">
      <c r="A89" s="5"/>
      <c r="B89" s="1"/>
      <c r="C89" s="1"/>
      <c r="D89" s="4"/>
      <c r="E89" s="1"/>
      <c r="F89" s="2"/>
    </row>
    <row r="90" spans="1:6" customFormat="1" outlineLevel="1" x14ac:dyDescent="0.25">
      <c r="A90" s="5"/>
      <c r="B90" s="1"/>
      <c r="C90" s="1"/>
      <c r="D90" s="18" t="s">
        <v>137</v>
      </c>
      <c r="E90" s="19"/>
      <c r="F90" s="32">
        <f>SUBTOTAL(9, F52:F88)</f>
        <v>55773000</v>
      </c>
    </row>
    <row r="91" spans="1:6" customFormat="1" outlineLevel="1" x14ac:dyDescent="0.25">
      <c r="A91" s="5"/>
      <c r="B91" s="1"/>
      <c r="C91" s="1"/>
      <c r="D91" s="4"/>
      <c r="E91" s="1"/>
      <c r="F91" s="2"/>
    </row>
    <row r="92" spans="1:6" customFormat="1" outlineLevel="1" x14ac:dyDescent="0.25">
      <c r="A92" s="5"/>
      <c r="B92" s="9" t="s">
        <v>2</v>
      </c>
      <c r="C92" s="1"/>
      <c r="D92" s="4"/>
      <c r="E92" s="1"/>
      <c r="F92" s="2"/>
    </row>
    <row r="93" spans="1:6" customFormat="1" ht="15.75" outlineLevel="2" thickBot="1" x14ac:dyDescent="0.3">
      <c r="A93">
        <v>10</v>
      </c>
      <c r="B93" s="1" t="s">
        <v>3</v>
      </c>
      <c r="C93" s="1" t="s">
        <v>4</v>
      </c>
      <c r="D93" s="4">
        <v>55013</v>
      </c>
      <c r="E93" s="1" t="s">
        <v>109</v>
      </c>
      <c r="F93" s="31">
        <v>500000000</v>
      </c>
    </row>
    <row r="94" spans="1:6" customFormat="1" outlineLevel="1" x14ac:dyDescent="0.25">
      <c r="A94" s="5" t="s">
        <v>122</v>
      </c>
      <c r="B94" s="1"/>
      <c r="C94" s="1"/>
      <c r="D94" s="18" t="s">
        <v>138</v>
      </c>
      <c r="E94" s="11"/>
      <c r="F94" s="32">
        <f>SUBTOTAL(9,F93:F93)</f>
        <v>500000000</v>
      </c>
    </row>
    <row r="95" spans="1:6" customFormat="1" outlineLevel="1" x14ac:dyDescent="0.25">
      <c r="A95" s="5"/>
      <c r="B95" s="1"/>
      <c r="C95" s="1"/>
      <c r="D95" s="9"/>
      <c r="E95" s="17"/>
      <c r="F95" s="2"/>
    </row>
    <row r="96" spans="1:6" customFormat="1" ht="15.75" outlineLevel="1" thickBot="1" x14ac:dyDescent="0.3">
      <c r="A96" s="5"/>
      <c r="B96" s="1"/>
      <c r="C96" s="1"/>
      <c r="D96" s="9"/>
      <c r="E96" s="17"/>
      <c r="F96" s="2"/>
    </row>
    <row r="97" spans="1:6" customFormat="1" x14ac:dyDescent="0.25">
      <c r="A97" s="5" t="s">
        <v>123</v>
      </c>
      <c r="B97" s="1"/>
      <c r="C97" s="1"/>
      <c r="D97" s="20" t="s">
        <v>139</v>
      </c>
      <c r="E97" s="20"/>
      <c r="F97" s="32">
        <f>SUBTOTAL(9,F21:F93)</f>
        <v>3149773000</v>
      </c>
    </row>
  </sheetData>
  <sortState xmlns:xlrd2="http://schemas.microsoft.com/office/spreadsheetml/2017/richdata2" ref="A20:F93">
    <sortCondition ref="A21:A93"/>
    <sortCondition ref="D21:D93"/>
    <sortCondition ref="E21:E93"/>
  </sortState>
  <pageMargins left="0.7" right="0.7" top="0.75" bottom="0.75" header="0.3" footer="0.3"/>
  <pageSetup scale="82" fitToHeight="0" orientation="portrait" r:id="rId1"/>
  <headerFooter>
    <oddHeader>&amp;C&amp;"-,Bold"&amp;14MN-6 FY2026
Changes in Revenues by Revenue Source</oddHeader>
    <oddFooter>&amp;Cpage &amp;P</oddFooter>
  </headerFooter>
  <rowBreaks count="2" manualBreakCount="2">
    <brk id="18" max="16383" man="1"/>
    <brk id="69" min="1" max="5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MN6</vt:lpstr>
      <vt:lpstr>'2026 MN6'!Print_Area</vt:lpstr>
    </vt:vector>
  </TitlesOfParts>
  <Company>New York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Sturm, Paul</dc:creator>
  <cp:lastModifiedBy>Jeffries, Jillian</cp:lastModifiedBy>
  <cp:lastPrinted>2026-03-26T02:48:30Z</cp:lastPrinted>
  <dcterms:created xsi:type="dcterms:W3CDTF">2026-03-04T17:30:23Z</dcterms:created>
  <dcterms:modified xsi:type="dcterms:W3CDTF">2026-03-26T14:03:18Z</dcterms:modified>
</cp:coreProperties>
</file>